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05" yWindow="-270" windowWidth="15300" windowHeight="9405"/>
  </bookViews>
  <sheets>
    <sheet name="прилож2" sheetId="2" r:id="rId1"/>
    <sheet name="прилож1" sheetId="9" r:id="rId2"/>
  </sheets>
  <externalReferences>
    <externalReference r:id="rId3"/>
  </externalReferences>
  <definedNames>
    <definedName name="Год">[1]Меню!$C$2</definedName>
    <definedName name="_xlnm.Print_Titles" localSheetId="0">прилож2!$16:$17</definedName>
    <definedName name="_xlnm.Print_Area" localSheetId="1">прилож1!$A$1:$D$34</definedName>
  </definedNames>
  <calcPr calcId="124519"/>
</workbook>
</file>

<file path=xl/calcChain.xml><?xml version="1.0" encoding="utf-8"?>
<calcChain xmlns="http://schemas.openxmlformats.org/spreadsheetml/2006/main">
  <c r="F18" i="2"/>
  <c r="F27"/>
  <c r="F28"/>
  <c r="L18"/>
  <c r="K18"/>
  <c r="L19"/>
  <c r="K19"/>
  <c r="G70"/>
  <c r="H70"/>
  <c r="I70"/>
  <c r="K70"/>
  <c r="L70"/>
  <c r="M20" l="1"/>
  <c r="J20"/>
  <c r="F20"/>
  <c r="K83"/>
  <c r="K82" s="1"/>
  <c r="L83"/>
  <c r="L82" s="1"/>
  <c r="M83"/>
  <c r="M82" s="1"/>
  <c r="G68"/>
  <c r="G59" s="1"/>
  <c r="H68"/>
  <c r="H59" s="1"/>
  <c r="I68"/>
  <c r="I59" s="1"/>
  <c r="J68"/>
  <c r="K68"/>
  <c r="K59" s="1"/>
  <c r="L68"/>
  <c r="L59" s="1"/>
  <c r="M68"/>
  <c r="G83"/>
  <c r="G82" s="1"/>
  <c r="H83"/>
  <c r="H82" s="1"/>
  <c r="I83"/>
  <c r="I82" s="1"/>
  <c r="J83"/>
  <c r="J82" s="1"/>
  <c r="G34"/>
  <c r="H34"/>
  <c r="I34"/>
  <c r="J34"/>
  <c r="K34"/>
  <c r="L34"/>
  <c r="M34"/>
  <c r="G50"/>
  <c r="G49" s="1"/>
  <c r="H50"/>
  <c r="H49" s="1"/>
  <c r="I50"/>
  <c r="I49" s="1"/>
  <c r="J50"/>
  <c r="J49" s="1"/>
  <c r="K50"/>
  <c r="K49" s="1"/>
  <c r="L50"/>
  <c r="L49" s="1"/>
  <c r="M50"/>
  <c r="M49" s="1"/>
  <c r="F50"/>
  <c r="F49" s="1"/>
  <c r="F31"/>
  <c r="J80"/>
  <c r="M80"/>
  <c r="G43"/>
  <c r="H43"/>
  <c r="I43"/>
  <c r="J43"/>
  <c r="K43"/>
  <c r="L43"/>
  <c r="M43"/>
  <c r="F43"/>
  <c r="G45"/>
  <c r="H45"/>
  <c r="I45"/>
  <c r="J45"/>
  <c r="K45"/>
  <c r="L45"/>
  <c r="M45"/>
  <c r="F45"/>
  <c r="G47"/>
  <c r="H47"/>
  <c r="I47"/>
  <c r="J47"/>
  <c r="K47"/>
  <c r="L47"/>
  <c r="M47"/>
  <c r="F47"/>
  <c r="G41"/>
  <c r="H41"/>
  <c r="I41"/>
  <c r="J41"/>
  <c r="K41"/>
  <c r="L41"/>
  <c r="M41"/>
  <c r="G39"/>
  <c r="H39"/>
  <c r="I39"/>
  <c r="J39"/>
  <c r="K39"/>
  <c r="L39"/>
  <c r="M39"/>
  <c r="G37"/>
  <c r="H37"/>
  <c r="I37"/>
  <c r="J37"/>
  <c r="K37"/>
  <c r="L37"/>
  <c r="M37"/>
  <c r="L36" l="1"/>
  <c r="H36"/>
  <c r="I36"/>
  <c r="G36"/>
  <c r="K36"/>
  <c r="M36"/>
  <c r="M18" s="1"/>
  <c r="J36"/>
  <c r="J18" s="1"/>
  <c r="C21" i="9"/>
  <c r="D21"/>
  <c r="B21"/>
  <c r="F37" i="2"/>
  <c r="F39"/>
  <c r="F41"/>
  <c r="M79"/>
  <c r="M77"/>
  <c r="M75"/>
  <c r="M73"/>
  <c r="M71"/>
  <c r="M70" s="1"/>
  <c r="M66"/>
  <c r="M64"/>
  <c r="M60"/>
  <c r="M57"/>
  <c r="M55"/>
  <c r="M53"/>
  <c r="M30"/>
  <c r="M25"/>
  <c r="M19" s="1"/>
  <c r="J79"/>
  <c r="J77"/>
  <c r="J75"/>
  <c r="J73"/>
  <c r="J71"/>
  <c r="J70" s="1"/>
  <c r="J66"/>
  <c r="J64"/>
  <c r="J60"/>
  <c r="J57"/>
  <c r="J55"/>
  <c r="J53"/>
  <c r="J30"/>
  <c r="J25"/>
  <c r="J19" s="1"/>
  <c r="F80"/>
  <c r="F79" s="1"/>
  <c r="F83"/>
  <c r="F82" s="1"/>
  <c r="F86"/>
  <c r="F85" s="1"/>
  <c r="F77"/>
  <c r="F75"/>
  <c r="F73"/>
  <c r="J59" l="1"/>
  <c r="M59"/>
  <c r="J52"/>
  <c r="M52"/>
  <c r="F36"/>
  <c r="F68"/>
  <c r="F53"/>
  <c r="F55"/>
  <c r="F57"/>
  <c r="F34"/>
  <c r="F30" s="1"/>
  <c r="F71"/>
  <c r="F70" s="1"/>
  <c r="F66"/>
  <c r="F64"/>
  <c r="F60"/>
  <c r="F59" s="1"/>
  <c r="F25"/>
  <c r="F19" s="1"/>
  <c r="L22"/>
  <c r="K22"/>
  <c r="B17" i="9"/>
  <c r="B31" s="1"/>
  <c r="C17"/>
  <c r="C31" s="1"/>
  <c r="D17"/>
  <c r="D31" s="1"/>
  <c r="H21" i="2"/>
  <c r="H18" s="1"/>
  <c r="I21"/>
  <c r="I18" s="1"/>
  <c r="G21"/>
  <c r="G18" s="1"/>
  <c r="I22"/>
  <c r="H22" l="1"/>
  <c r="G22"/>
  <c r="F52"/>
</calcChain>
</file>

<file path=xl/sharedStrings.xml><?xml version="1.0" encoding="utf-8"?>
<sst xmlns="http://schemas.openxmlformats.org/spreadsheetml/2006/main" count="400" uniqueCount="139">
  <si>
    <t>Муниципальный  долг</t>
  </si>
  <si>
    <t>0801</t>
  </si>
  <si>
    <t>Культура</t>
  </si>
  <si>
    <t>Р А С П Р Е Д Е Л Е Н И Е</t>
  </si>
  <si>
    <t>Общегосударсвенные вопросы</t>
  </si>
  <si>
    <t>Национальная оборона</t>
  </si>
  <si>
    <t>Жилищно-коммунальное хозяйство</t>
  </si>
  <si>
    <t>(тыс. рублей)</t>
  </si>
  <si>
    <t>плановый период</t>
  </si>
  <si>
    <t>Среднесрочный финансовый план</t>
  </si>
  <si>
    <t>Доходы - всего</t>
  </si>
  <si>
    <t>Расходы - всего</t>
  </si>
  <si>
    <t>2010 год</t>
  </si>
  <si>
    <t>2011 год</t>
  </si>
  <si>
    <t>дефицит (-)</t>
  </si>
  <si>
    <t>0104</t>
  </si>
  <si>
    <t>Налоговые и неналоговые доходы</t>
  </si>
  <si>
    <t>Безвозмездные  поступления</t>
  </si>
  <si>
    <t>Наименование показателя</t>
  </si>
  <si>
    <t>0503</t>
  </si>
  <si>
    <t>муниципального образования</t>
  </si>
  <si>
    <t xml:space="preserve">Культура, кинематография </t>
  </si>
  <si>
    <t>2015 год</t>
  </si>
  <si>
    <t>2016 год</t>
  </si>
  <si>
    <t>Код бюджетной классификации</t>
  </si>
  <si>
    <t>Наименование кода бюджетной классификации</t>
  </si>
  <si>
    <t>Ведомство</t>
  </si>
  <si>
    <t>Р/ПР</t>
  </si>
  <si>
    <t>ЦСТ</t>
  </si>
  <si>
    <t>ВР</t>
  </si>
  <si>
    <t xml:space="preserve"> бюджетных ассигнований по главным распорядителям бюджетных средств</t>
  </si>
  <si>
    <t>по разделам, подразделам, целевым статьям и видам расходов классификации расходов бюджета</t>
  </si>
  <si>
    <t>Функционирование Правительства Российской Федерации, высших органов исполнительной власти субъектов Российской Федерации, местных администраций</t>
  </si>
  <si>
    <t>Иные выплаты персоналу государственных (муниципальных) органов, за исключением фонда оплаты труда</t>
  </si>
  <si>
    <t>0000000</t>
  </si>
  <si>
    <t>000</t>
  </si>
  <si>
    <t>122</t>
  </si>
  <si>
    <t>244</t>
  </si>
  <si>
    <t>9992933</t>
  </si>
  <si>
    <t>9992934</t>
  </si>
  <si>
    <t>9992935</t>
  </si>
  <si>
    <t>9992936</t>
  </si>
  <si>
    <t>Центральный аппарат</t>
  </si>
  <si>
    <t>Глава местной администрации</t>
  </si>
  <si>
    <t>Благоустройство</t>
  </si>
  <si>
    <t>Уличное освещение</t>
  </si>
  <si>
    <t>Содержание улично-дорожной сети в границах городских округов и поселений в рамках благоустройства</t>
  </si>
  <si>
    <t>Озеленение</t>
  </si>
  <si>
    <t>Организация и содержание мест зохоронения</t>
  </si>
  <si>
    <t>Обеспечение деятельности подведомственных учреждений</t>
  </si>
  <si>
    <t>0000</t>
  </si>
  <si>
    <t>Приложение № 1</t>
  </si>
  <si>
    <t>Приложение № 2</t>
  </si>
  <si>
    <t>"Городское поселение Звенигово"</t>
  </si>
  <si>
    <t>Администрация муниципального образования "Городское поселение Звенигово"</t>
  </si>
  <si>
    <t>9992602</t>
  </si>
  <si>
    <t>9992603</t>
  </si>
  <si>
    <t>0113</t>
  </si>
  <si>
    <t>Другие общегосударственные вопросы</t>
  </si>
  <si>
    <t>Прочая закупка товаров, работ и услуг для обеспечения муниципальных нужд</t>
  </si>
  <si>
    <t>Социальная политика</t>
  </si>
  <si>
    <t>Физическая культура и спорт</t>
  </si>
  <si>
    <t>Обслуживание государственного и муниципального долга</t>
  </si>
  <si>
    <t>0502</t>
  </si>
  <si>
    <t>9992941</t>
  </si>
  <si>
    <t>9992942</t>
  </si>
  <si>
    <t>9992943</t>
  </si>
  <si>
    <t>Коммунальное хозяйство</t>
  </si>
  <si>
    <t>Компенсация выпадающих доходов организациям, предоставляющим населению услуги теплоснабжения по тарифам, не обеспечивающим возмещение издержек</t>
  </si>
  <si>
    <t>Компенсация выпадающих доходов организациям, предоставляющим населению услуги водоснабжения и водоотведения по тарифам, не обеспечивающим возмещение издержек</t>
  </si>
  <si>
    <t>Мероприятия в области коммунального хозяйства</t>
  </si>
  <si>
    <t>9992937</t>
  </si>
  <si>
    <t xml:space="preserve">Прочие мероприятия по благоустройству  </t>
  </si>
  <si>
    <t>9992621</t>
  </si>
  <si>
    <t>9997010</t>
  </si>
  <si>
    <t>321</t>
  </si>
  <si>
    <t>904</t>
  </si>
  <si>
    <t>9992623</t>
  </si>
  <si>
    <t>1001</t>
  </si>
  <si>
    <t xml:space="preserve">Финансирование расходов на осуществление государственных полномочий по предоставлению мер социальной поддержки по оплате жилищно-коммунальных услуг некоторым категориям граждан </t>
  </si>
  <si>
    <t>Пособия, компенсации и иные социальные выплаты гражданам, кроме публичных нормативных обязательств</t>
  </si>
  <si>
    <t>Расходы на обеспечение деятельности библиотек</t>
  </si>
  <si>
    <t>9991201</t>
  </si>
  <si>
    <t>1101</t>
  </si>
  <si>
    <t>9992626</t>
  </si>
  <si>
    <t>Физическая культура</t>
  </si>
  <si>
    <t>Расходы на обеспечение деятельности спортивных учреждений</t>
  </si>
  <si>
    <t>1301</t>
  </si>
  <si>
    <t>9992616</t>
  </si>
  <si>
    <t>Обслуживание государственного внутреннего и муниципального долга</t>
  </si>
  <si>
    <t>Процентные платежи по муниципальному долгу</t>
  </si>
  <si>
    <t>Обслуживание государственного (муниципального) долга</t>
  </si>
  <si>
    <t>к Постановлению администрации</t>
  </si>
  <si>
    <t>Дорожное хозяйство (дорожные фонды)</t>
  </si>
  <si>
    <t>0409</t>
  </si>
  <si>
    <t>9992735</t>
  </si>
  <si>
    <t>9992737</t>
  </si>
  <si>
    <t xml:space="preserve">Капитальный ремонт и ремонт автомобильных дорог общего пользования населенных пунктов </t>
  </si>
  <si>
    <t xml:space="preserve">Капитальный ремонт и ремонт дворовых территорий многоквартирных домов, проездов к дворовым территориям многоквартирных домов </t>
  </si>
  <si>
    <t>9992736</t>
  </si>
  <si>
    <t>Мероприятия в отношении автомобильных дорог общего пользования местного значения</t>
  </si>
  <si>
    <t>Софинансирование на мероприятия в отношении автомобильных дорог общего пользования местного значения</t>
  </si>
  <si>
    <t xml:space="preserve">Софинансирование на капитальный ремонт и ремонт автомобильных дорог общего пользования населенных пунктов </t>
  </si>
  <si>
    <t xml:space="preserve">Софинансирование на капитальный ремонт и ремонт дворовых территорий многоквартирных домов, проездов к дворовым территориям многоквартирных домов </t>
  </si>
  <si>
    <t>9992755</t>
  </si>
  <si>
    <t>9992756</t>
  </si>
  <si>
    <t>9992757</t>
  </si>
  <si>
    <t xml:space="preserve">Пенсия за выслугу лет лицам,замещавшими должности муниципальной службы </t>
  </si>
  <si>
    <t>муниципального образования "Городское поселение Звенигово" на 2015 год и на плановый период 2016 и 2017 годов</t>
  </si>
  <si>
    <t>2017 год</t>
  </si>
  <si>
    <t>9992608</t>
  </si>
  <si>
    <t>Расходы по содержанию имущества казны</t>
  </si>
  <si>
    <t>0501</t>
  </si>
  <si>
    <t>Жилищное хозяйство</t>
  </si>
  <si>
    <t>9992940</t>
  </si>
  <si>
    <t>муниципального образования "Городское поселение Звенигово" на 2015 год</t>
  </si>
  <si>
    <t>на плановый период 2016 и 2017 годов</t>
  </si>
  <si>
    <t>9992611</t>
  </si>
  <si>
    <t>Выполнение других обязательств органов местного самоуправления</t>
  </si>
  <si>
    <t>от " 31 " октября 2014 года № 341</t>
  </si>
  <si>
    <t>от 31 октября 2014 года № 341</t>
  </si>
  <si>
    <t>100</t>
  </si>
  <si>
    <t>Расходы на выплату персоналу в целях обеспечения выполнения функций государственными(муниципальными) органами, казенными учреждениями, органами управления государственными внебюджетными фондами</t>
  </si>
  <si>
    <t>200</t>
  </si>
  <si>
    <t>Закупка товаров, работ и услуг для государственных (муниципальных) нужд</t>
  </si>
  <si>
    <t>800</t>
  </si>
  <si>
    <t>Иные бюджетные ассигнования</t>
  </si>
  <si>
    <t>Предоставление субсидий бюджетным, автономным учреждениям и иным некомерческим организациям</t>
  </si>
  <si>
    <t>600</t>
  </si>
  <si>
    <t>300</t>
  </si>
  <si>
    <t>Социальное обеспечение и иные выплаты населению</t>
  </si>
  <si>
    <t>700</t>
  </si>
  <si>
    <t>Пенсионное обеспечение</t>
  </si>
  <si>
    <t>0111</t>
  </si>
  <si>
    <t>9992605</t>
  </si>
  <si>
    <t>Резервные фонды</t>
  </si>
  <si>
    <t>Резервные фонды местных администраций</t>
  </si>
  <si>
    <t>Уплата взносов на капитальный ремонт общего имущества в многоквартирных домах собственником жилого помещения многоквартирного дома</t>
  </si>
  <si>
    <t>Предоставление субсидий бюджетным, автономным учреждениям и иным некоммерческим организациям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</si>
</sst>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22">
    <font>
      <sz val="10"/>
      <name val="Arial Cyr"/>
      <charset val="204"/>
    </font>
    <font>
      <sz val="8"/>
      <name val="Arial Cyr"/>
      <charset val="204"/>
    </font>
    <font>
      <sz val="14"/>
      <name val="Times New Roman"/>
      <family val="1"/>
      <charset val="204"/>
    </font>
    <font>
      <sz val="13"/>
      <name val="Times New Roman"/>
      <family val="1"/>
      <charset val="204"/>
    </font>
    <font>
      <sz val="13"/>
      <name val="Times New Roman"/>
      <family val="1"/>
    </font>
    <font>
      <sz val="13.5"/>
      <name val="Times New Roman"/>
      <family val="1"/>
      <charset val="204"/>
    </font>
    <font>
      <sz val="13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3.5"/>
      <name val="Times New Roman"/>
      <family val="1"/>
      <charset val="204"/>
    </font>
    <font>
      <b/>
      <sz val="15"/>
      <name val="Times New Roman"/>
      <family val="1"/>
      <charset val="204"/>
    </font>
    <font>
      <sz val="15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4" fillId="0" borderId="0"/>
  </cellStyleXfs>
  <cellXfs count="127">
    <xf numFmtId="0" fontId="0" fillId="0" borderId="0" xfId="0"/>
    <xf numFmtId="0" fontId="2" fillId="0" borderId="0" xfId="0" applyFont="1"/>
    <xf numFmtId="0" fontId="2" fillId="0" borderId="0" xfId="0" applyFont="1" applyBorder="1"/>
    <xf numFmtId="0" fontId="3" fillId="0" borderId="0" xfId="0" applyFont="1" applyBorder="1"/>
    <xf numFmtId="0" fontId="3" fillId="0" borderId="0" xfId="0" applyFont="1"/>
    <xf numFmtId="0" fontId="5" fillId="0" borderId="0" xfId="0" applyFont="1"/>
    <xf numFmtId="0" fontId="5" fillId="0" borderId="0" xfId="0" applyFont="1" applyBorder="1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left" vertical="center" wrapText="1"/>
    </xf>
    <xf numFmtId="0" fontId="3" fillId="0" borderId="0" xfId="0" applyFont="1" applyAlignment="1">
      <alignment horizontal="left" indent="1"/>
    </xf>
    <xf numFmtId="0" fontId="3" fillId="0" borderId="0" xfId="0" applyFont="1" applyAlignment="1">
      <alignment horizontal="right"/>
    </xf>
    <xf numFmtId="0" fontId="3" fillId="0" borderId="0" xfId="0" applyFont="1" applyAlignment="1">
      <alignment vertical="top"/>
    </xf>
    <xf numFmtId="0" fontId="3" fillId="0" borderId="0" xfId="0" applyFont="1" applyBorder="1" applyAlignment="1">
      <alignment horizontal="right"/>
    </xf>
    <xf numFmtId="49" fontId="6" fillId="0" borderId="0" xfId="0" applyNumberFormat="1" applyFont="1" applyFill="1" applyBorder="1" applyAlignment="1" applyProtection="1">
      <alignment horizontal="justify" vertical="top"/>
    </xf>
    <xf numFmtId="49" fontId="3" fillId="0" borderId="0" xfId="0" applyNumberFormat="1" applyFont="1" applyFill="1" applyBorder="1" applyAlignment="1">
      <alignment horizontal="justify" vertical="top"/>
    </xf>
    <xf numFmtId="0" fontId="3" fillId="0" borderId="0" xfId="0" applyFont="1" applyAlignment="1">
      <alignment horizontal="left"/>
    </xf>
    <xf numFmtId="0" fontId="3" fillId="0" borderId="0" xfId="0" applyFont="1" applyFill="1" applyAlignment="1">
      <alignment vertical="top"/>
    </xf>
    <xf numFmtId="0" fontId="3" fillId="0" borderId="0" xfId="0" applyFont="1" applyFill="1" applyAlignment="1">
      <alignment horizontal="center" vertical="top"/>
    </xf>
    <xf numFmtId="0" fontId="5" fillId="0" borderId="0" xfId="0" applyFont="1" applyBorder="1" applyAlignment="1">
      <alignment horizontal="right"/>
    </xf>
    <xf numFmtId="0" fontId="3" fillId="0" borderId="0" xfId="0" applyFont="1" applyFill="1" applyAlignment="1">
      <alignment horizontal="right" vertical="top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2" fillId="0" borderId="0" xfId="0" applyFont="1" applyBorder="1" applyAlignment="1">
      <alignment vertical="top"/>
    </xf>
    <xf numFmtId="0" fontId="2" fillId="0" borderId="0" xfId="0" applyFont="1" applyAlignment="1">
      <alignment vertical="top"/>
    </xf>
    <xf numFmtId="49" fontId="6" fillId="0" borderId="0" xfId="0" applyNumberFormat="1" applyFont="1" applyFill="1" applyBorder="1" applyAlignment="1">
      <alignment horizontal="left" vertical="top" wrapText="1" indent="1"/>
    </xf>
    <xf numFmtId="0" fontId="4" fillId="0" borderId="0" xfId="0" applyFont="1" applyFill="1" applyAlignment="1">
      <alignment vertical="top"/>
    </xf>
    <xf numFmtId="0" fontId="3" fillId="0" borderId="4" xfId="0" applyFont="1" applyFill="1" applyBorder="1" applyAlignment="1">
      <alignment horizontal="center" vertical="top"/>
    </xf>
    <xf numFmtId="0" fontId="3" fillId="0" borderId="5" xfId="0" applyFont="1" applyFill="1" applyBorder="1" applyAlignment="1">
      <alignment horizontal="center" vertical="top"/>
    </xf>
    <xf numFmtId="0" fontId="3" fillId="0" borderId="2" xfId="0" applyFont="1" applyFill="1" applyBorder="1" applyAlignment="1">
      <alignment horizontal="center" vertical="top"/>
    </xf>
    <xf numFmtId="164" fontId="3" fillId="0" borderId="0" xfId="0" applyNumberFormat="1" applyFont="1" applyFill="1" applyAlignment="1">
      <alignment vertical="top"/>
    </xf>
    <xf numFmtId="165" fontId="3" fillId="0" borderId="0" xfId="0" applyNumberFormat="1" applyFont="1" applyFill="1" applyBorder="1" applyAlignment="1">
      <alignment vertical="top"/>
    </xf>
    <xf numFmtId="0" fontId="3" fillId="0" borderId="0" xfId="0" applyFont="1" applyFill="1" applyBorder="1" applyAlignment="1">
      <alignment vertical="top"/>
    </xf>
    <xf numFmtId="165" fontId="9" fillId="0" borderId="0" xfId="0" applyNumberFormat="1" applyFont="1" applyFill="1" applyBorder="1" applyAlignment="1">
      <alignment vertical="top"/>
    </xf>
    <xf numFmtId="165" fontId="9" fillId="0" borderId="0" xfId="0" applyNumberFormat="1" applyFont="1" applyFill="1" applyAlignment="1">
      <alignment vertical="top"/>
    </xf>
    <xf numFmtId="165" fontId="3" fillId="0" borderId="0" xfId="0" applyNumberFormat="1" applyFont="1" applyFill="1" applyBorder="1" applyAlignment="1">
      <alignment horizontal="center" vertical="top"/>
    </xf>
    <xf numFmtId="0" fontId="3" fillId="0" borderId="0" xfId="0" applyFont="1" applyFill="1" applyBorder="1" applyAlignment="1">
      <alignment horizontal="center" vertical="top"/>
    </xf>
    <xf numFmtId="0" fontId="3" fillId="0" borderId="2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horizontal="center" vertical="top" wrapText="1"/>
    </xf>
    <xf numFmtId="165" fontId="3" fillId="0" borderId="0" xfId="0" applyNumberFormat="1" applyFont="1" applyFill="1" applyAlignment="1">
      <alignment vertical="top"/>
    </xf>
    <xf numFmtId="0" fontId="3" fillId="0" borderId="6" xfId="0" applyFont="1" applyFill="1" applyBorder="1" applyAlignment="1">
      <alignment horizontal="center" vertical="top"/>
    </xf>
    <xf numFmtId="0" fontId="7" fillId="0" borderId="0" xfId="0" applyFont="1" applyFill="1" applyAlignment="1">
      <alignment vertical="top"/>
    </xf>
    <xf numFmtId="0" fontId="7" fillId="0" borderId="0" xfId="0" applyFont="1" applyFill="1" applyAlignment="1">
      <alignment horizontal="center" vertical="top"/>
    </xf>
    <xf numFmtId="0" fontId="8" fillId="0" borderId="0" xfId="0" applyFont="1" applyFill="1" applyAlignment="1">
      <alignment vertical="top"/>
    </xf>
    <xf numFmtId="0" fontId="4" fillId="0" borderId="0" xfId="0" applyFont="1" applyFill="1" applyBorder="1" applyAlignment="1">
      <alignment vertical="top"/>
    </xf>
    <xf numFmtId="0" fontId="7" fillId="0" borderId="0" xfId="0" applyFont="1" applyFill="1" applyBorder="1" applyAlignment="1">
      <alignment vertical="top"/>
    </xf>
    <xf numFmtId="0" fontId="3" fillId="0" borderId="3" xfId="0" applyFont="1" applyFill="1" applyBorder="1" applyAlignment="1">
      <alignment horizontal="center" vertical="top"/>
    </xf>
    <xf numFmtId="0" fontId="12" fillId="0" borderId="0" xfId="0" applyFont="1" applyAlignment="1">
      <alignment horizontal="left" vertical="top" wrapText="1"/>
    </xf>
    <xf numFmtId="0" fontId="11" fillId="0" borderId="0" xfId="0" applyFont="1" applyAlignment="1">
      <alignment horizontal="center"/>
    </xf>
    <xf numFmtId="0" fontId="0" fillId="0" borderId="0" xfId="0" applyFont="1" applyAlignment="1">
      <alignment vertical="top"/>
    </xf>
    <xf numFmtId="164" fontId="13" fillId="0" borderId="0" xfId="0" applyNumberFormat="1" applyFont="1" applyBorder="1" applyAlignment="1">
      <alignment horizontal="center" vertical="top"/>
    </xf>
    <xf numFmtId="165" fontId="9" fillId="0" borderId="0" xfId="0" applyNumberFormat="1" applyFont="1" applyFill="1" applyBorder="1" applyAlignment="1">
      <alignment horizontal="center" vertical="top" shrinkToFit="1"/>
    </xf>
    <xf numFmtId="165" fontId="3" fillId="0" borderId="0" xfId="0" applyNumberFormat="1" applyFont="1" applyFill="1" applyBorder="1" applyAlignment="1">
      <alignment horizontal="center" vertical="top" shrinkToFit="1"/>
    </xf>
    <xf numFmtId="49" fontId="13" fillId="0" borderId="0" xfId="0" applyNumberFormat="1" applyFont="1" applyBorder="1" applyAlignment="1">
      <alignment horizontal="center" vertical="top" wrapText="1"/>
    </xf>
    <xf numFmtId="49" fontId="15" fillId="0" borderId="0" xfId="0" applyNumberFormat="1" applyFont="1" applyFill="1" applyBorder="1" applyAlignment="1">
      <alignment horizontal="center" vertical="top" wrapText="1"/>
    </xf>
    <xf numFmtId="0" fontId="15" fillId="0" borderId="0" xfId="0" applyNumberFormat="1" applyFont="1" applyFill="1" applyBorder="1" applyAlignment="1">
      <alignment horizontal="center" vertical="top"/>
    </xf>
    <xf numFmtId="0" fontId="0" fillId="0" borderId="6" xfId="0" applyBorder="1" applyAlignment="1">
      <alignment vertical="center"/>
    </xf>
    <xf numFmtId="165" fontId="3" fillId="0" borderId="0" xfId="0" applyNumberFormat="1" applyFont="1" applyAlignment="1"/>
    <xf numFmtId="165" fontId="3" fillId="0" borderId="0" xfId="0" applyNumberFormat="1" applyFont="1" applyFill="1" applyBorder="1" applyAlignment="1">
      <alignment vertical="center" wrapText="1"/>
    </xf>
    <xf numFmtId="165" fontId="3" fillId="0" borderId="0" xfId="0" applyNumberFormat="1" applyFont="1" applyFill="1" applyBorder="1" applyAlignment="1"/>
    <xf numFmtId="0" fontId="3" fillId="0" borderId="0" xfId="0" applyFont="1" applyAlignment="1"/>
    <xf numFmtId="165" fontId="3" fillId="0" borderId="0" xfId="0" applyNumberFormat="1" applyFont="1" applyFill="1" applyAlignment="1"/>
    <xf numFmtId="0" fontId="15" fillId="0" borderId="0" xfId="0" applyNumberFormat="1" applyFont="1" applyFill="1" applyBorder="1" applyAlignment="1">
      <alignment vertical="top"/>
    </xf>
    <xf numFmtId="49" fontId="13" fillId="0" borderId="0" xfId="0" applyNumberFormat="1" applyFont="1" applyBorder="1" applyAlignment="1">
      <alignment horizontal="justify" vertical="top" wrapText="1"/>
    </xf>
    <xf numFmtId="0" fontId="16" fillId="0" borderId="0" xfId="1" applyFont="1" applyBorder="1" applyAlignment="1">
      <alignment horizontal="justify" vertical="top"/>
    </xf>
    <xf numFmtId="0" fontId="15" fillId="0" borderId="0" xfId="1" applyFont="1" applyBorder="1" applyAlignment="1">
      <alignment horizontal="justify" vertical="top"/>
    </xf>
    <xf numFmtId="49" fontId="13" fillId="0" borderId="0" xfId="1" applyNumberFormat="1" applyFont="1" applyBorder="1" applyAlignment="1">
      <alignment horizontal="center" vertical="top"/>
    </xf>
    <xf numFmtId="49" fontId="15" fillId="0" borderId="0" xfId="1" applyNumberFormat="1" applyFont="1" applyBorder="1" applyAlignment="1">
      <alignment horizontal="center" vertical="top"/>
    </xf>
    <xf numFmtId="164" fontId="13" fillId="0" borderId="0" xfId="1" applyNumberFormat="1" applyFont="1" applyBorder="1" applyAlignment="1">
      <alignment horizontal="center" vertical="top"/>
    </xf>
    <xf numFmtId="0" fontId="17" fillId="0" borderId="0" xfId="1" applyFont="1" applyBorder="1" applyAlignment="1">
      <alignment horizontal="justify" vertical="top"/>
    </xf>
    <xf numFmtId="0" fontId="15" fillId="0" borderId="0" xfId="1" applyNumberFormat="1" applyFont="1" applyBorder="1" applyAlignment="1">
      <alignment horizontal="center" vertical="top"/>
    </xf>
    <xf numFmtId="0" fontId="19" fillId="0" borderId="0" xfId="0" applyFont="1" applyAlignment="1">
      <alignment horizontal="justify" vertical="top"/>
    </xf>
    <xf numFmtId="49" fontId="18" fillId="0" borderId="0" xfId="0" applyNumberFormat="1" applyFont="1" applyFill="1" applyBorder="1" applyAlignment="1">
      <alignment horizontal="justify" vertical="top" wrapText="1"/>
    </xf>
    <xf numFmtId="0" fontId="17" fillId="0" borderId="0" xfId="1" applyFont="1" applyBorder="1" applyAlignment="1">
      <alignment horizontal="justify" vertical="top" wrapText="1"/>
    </xf>
    <xf numFmtId="0" fontId="16" fillId="0" borderId="0" xfId="1" applyFont="1" applyBorder="1" applyAlignment="1">
      <alignment horizontal="justify" vertical="top" wrapText="1"/>
    </xf>
    <xf numFmtId="0" fontId="13" fillId="0" borderId="0" xfId="1" applyFont="1" applyBorder="1" applyAlignment="1">
      <alignment horizontal="center" vertical="top"/>
    </xf>
    <xf numFmtId="0" fontId="15" fillId="0" borderId="0" xfId="1" applyFont="1" applyBorder="1" applyAlignment="1">
      <alignment horizontal="center" vertical="top"/>
    </xf>
    <xf numFmtId="0" fontId="13" fillId="0" borderId="0" xfId="1" applyNumberFormat="1" applyFont="1" applyBorder="1" applyAlignment="1">
      <alignment horizontal="center" vertical="top"/>
    </xf>
    <xf numFmtId="0" fontId="15" fillId="2" borderId="0" xfId="0" applyFont="1" applyFill="1" applyBorder="1" applyAlignment="1">
      <alignment horizontal="justify" vertical="center" wrapText="1"/>
    </xf>
    <xf numFmtId="0" fontId="20" fillId="0" borderId="0" xfId="0" applyFont="1" applyBorder="1" applyAlignment="1">
      <alignment vertical="center" wrapText="1"/>
    </xf>
    <xf numFmtId="0" fontId="13" fillId="2" borderId="0" xfId="0" applyFont="1" applyFill="1" applyBorder="1" applyAlignment="1">
      <alignment horizontal="justify" vertical="center" wrapText="1"/>
    </xf>
    <xf numFmtId="0" fontId="20" fillId="3" borderId="0" xfId="0" applyFont="1" applyFill="1" applyBorder="1" applyAlignment="1">
      <alignment wrapText="1"/>
    </xf>
    <xf numFmtId="49" fontId="13" fillId="0" borderId="0" xfId="0" applyNumberFormat="1" applyFont="1" applyFill="1" applyBorder="1" applyAlignment="1">
      <alignment horizontal="center" vertical="top" wrapText="1"/>
    </xf>
    <xf numFmtId="0" fontId="9" fillId="0" borderId="0" xfId="0" applyFont="1" applyFill="1" applyAlignment="1">
      <alignment horizontal="center" vertical="top"/>
    </xf>
    <xf numFmtId="0" fontId="3" fillId="0" borderId="1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top"/>
    </xf>
    <xf numFmtId="0" fontId="19" fillId="0" borderId="0" xfId="0" applyFont="1" applyBorder="1" applyAlignment="1">
      <alignment vertical="center" wrapText="1"/>
    </xf>
    <xf numFmtId="0" fontId="19" fillId="0" borderId="0" xfId="0" applyFont="1" applyBorder="1" applyAlignment="1">
      <alignment vertical="center"/>
    </xf>
    <xf numFmtId="165" fontId="9" fillId="0" borderId="0" xfId="0" applyNumberFormat="1" applyFont="1" applyFill="1" applyBorder="1" applyAlignment="1">
      <alignment horizontal="center" vertical="top"/>
    </xf>
    <xf numFmtId="0" fontId="3" fillId="4" borderId="0" xfId="0" applyFont="1" applyFill="1" applyAlignment="1">
      <alignment horizontal="left"/>
    </xf>
    <xf numFmtId="165" fontId="3" fillId="4" borderId="0" xfId="0" applyNumberFormat="1" applyFont="1" applyFill="1" applyAlignment="1"/>
    <xf numFmtId="2" fontId="3" fillId="4" borderId="0" xfId="0" applyNumberFormat="1" applyFont="1" applyFill="1" applyAlignment="1"/>
    <xf numFmtId="164" fontId="15" fillId="0" borderId="0" xfId="0" applyNumberFormat="1" applyFont="1" applyFill="1" applyBorder="1" applyAlignment="1">
      <alignment vertical="top" wrapText="1"/>
    </xf>
    <xf numFmtId="164" fontId="15" fillId="0" borderId="0" xfId="0" applyNumberFormat="1" applyFont="1" applyFill="1" applyBorder="1" applyAlignment="1">
      <alignment vertical="top"/>
    </xf>
    <xf numFmtId="0" fontId="21" fillId="2" borderId="0" xfId="0" applyFont="1" applyFill="1" applyBorder="1" applyAlignment="1">
      <alignment vertical="center" wrapText="1"/>
    </xf>
    <xf numFmtId="0" fontId="17" fillId="2" borderId="0" xfId="0" applyFont="1" applyFill="1" applyBorder="1" applyAlignment="1">
      <alignment vertical="center" wrapText="1"/>
    </xf>
    <xf numFmtId="0" fontId="17" fillId="0" borderId="0" xfId="0" applyNumberFormat="1" applyFont="1" applyFill="1" applyBorder="1" applyAlignment="1" applyProtection="1">
      <alignment vertical="center" wrapText="1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top"/>
    </xf>
    <xf numFmtId="0" fontId="3" fillId="0" borderId="5" xfId="0" applyFont="1" applyFill="1" applyBorder="1" applyAlignment="1">
      <alignment horizontal="center" vertical="top"/>
    </xf>
    <xf numFmtId="0" fontId="3" fillId="0" borderId="2" xfId="0" applyFont="1" applyFill="1" applyBorder="1" applyAlignment="1">
      <alignment horizontal="center" vertical="top"/>
    </xf>
    <xf numFmtId="0" fontId="3" fillId="0" borderId="8" xfId="0" applyFont="1" applyFill="1" applyBorder="1" applyAlignment="1">
      <alignment horizontal="center" vertical="top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top" wrapText="1"/>
    </xf>
    <xf numFmtId="0" fontId="3" fillId="0" borderId="8" xfId="0" applyFont="1" applyFill="1" applyBorder="1" applyAlignment="1">
      <alignment horizontal="center" vertical="top" wrapText="1"/>
    </xf>
    <xf numFmtId="0" fontId="3" fillId="0" borderId="12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horizontal="right"/>
    </xf>
    <xf numFmtId="0" fontId="11" fillId="0" borderId="0" xfId="0" applyFont="1" applyAlignment="1">
      <alignment horizontal="center" vertical="top"/>
    </xf>
    <xf numFmtId="0" fontId="11" fillId="0" borderId="0" xfId="0" applyFont="1" applyAlignment="1">
      <alignment horizont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0" fillId="0" borderId="14" xfId="0" applyFill="1" applyBorder="1" applyAlignment="1">
      <alignment vertical="center"/>
    </xf>
    <xf numFmtId="0" fontId="0" fillId="0" borderId="11" xfId="0" applyFill="1" applyBorder="1" applyAlignment="1">
      <alignment vertic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ostromyna\d\Shelagina\&#1057;&#1088;&#1077;&#1076;&#1085;&#1077;&#1089;&#1088;.&#1087;&#1083;&#1072;&#1085;&#1080;&#1088;.-%20&#1087;&#1086;&#1089;&#1090;&#1072;&#1085;.%20&#1056;&#1052;&#1069;\&#1064;&#1080;&#1087;&#1091;&#1085;&#1086;&#1074;\&#1082;&#1086;&#1085;&#1090;&#1088;.%20&#1094;&#1080;&#1092;&#1088;&#109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Меню"/>
      <sheetName val="Второй вариант ЧО"/>
      <sheetName val="Первый вариант ЧО"/>
      <sheetName val="Гипотезы_ФОТ1"/>
      <sheetName val="ФОТ1"/>
      <sheetName val="ИФДБ"/>
      <sheetName val="ФОТ2"/>
      <sheetName val="Гипотезы_ФОТ2"/>
      <sheetName val="ФОТ3"/>
      <sheetName val="Гипотезы_ФОТ3"/>
      <sheetName val="СФП (2)"/>
      <sheetName val="СФП"/>
      <sheetName val="Гипотезы_СФП"/>
      <sheetName val="Гипотезы_Доходы"/>
      <sheetName val="Доходы"/>
      <sheetName val="Гипотезы_ИФДБ"/>
      <sheetName val="Гипотезы_Расходы"/>
      <sheetName val="Расходы (2)"/>
      <sheetName val="Расходы"/>
      <sheetName val="Гипотезы_Долг"/>
      <sheetName val="Долг"/>
      <sheetName val="Распорядители"/>
      <sheetName val="Контрольные цифры"/>
      <sheetName val="Макро"/>
      <sheetName val="Настройки"/>
      <sheetName val="Классификация статей доходов"/>
      <sheetName val="Функциональная классификация"/>
      <sheetName val="Экономическая классификация"/>
      <sheetName val="Служебный"/>
      <sheetName val="Темпы роста доходов бюджета"/>
      <sheetName val="Темпы роста расходов бюджета"/>
      <sheetName val="Расходы в разрезе экономических"/>
      <sheetName val="Расходы по разделам"/>
      <sheetName val="Расходы по подразделам"/>
      <sheetName val="Эконом структура расходов"/>
      <sheetName val="Удельный вес расходов"/>
    </sheetNames>
    <sheetDataSet>
      <sheetData sheetId="0">
        <row r="2">
          <cell r="C2" t="str">
            <v>конт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87"/>
  <sheetViews>
    <sheetView tabSelected="1" workbookViewId="0">
      <selection activeCell="E78" sqref="E78"/>
    </sheetView>
  </sheetViews>
  <sheetFormatPr defaultRowHeight="16.5"/>
  <cols>
    <col min="1" max="1" width="7.7109375" style="17" customWidth="1"/>
    <col min="2" max="4" width="11.28515625" style="17" customWidth="1"/>
    <col min="5" max="5" width="74.28515625" style="17" customWidth="1"/>
    <col min="6" max="6" width="14" style="33" customWidth="1"/>
    <col min="7" max="9" width="9.140625" style="17" hidden="1" customWidth="1"/>
    <col min="10" max="10" width="14.140625" style="17" customWidth="1"/>
    <col min="11" max="12" width="9.140625" style="17" hidden="1" customWidth="1"/>
    <col min="13" max="13" width="15.42578125" style="17" customWidth="1"/>
    <col min="14" max="15" width="9.140625" style="17" hidden="1" customWidth="1"/>
    <col min="16" max="16" width="8.85546875" style="44" customWidth="1"/>
    <col min="17" max="17" width="9.42578125" style="44" customWidth="1"/>
    <col min="18" max="18" width="9.140625" style="44"/>
    <col min="19" max="16384" width="9.140625" style="17"/>
  </cols>
  <sheetData>
    <row r="1" spans="1:18">
      <c r="F1" s="17"/>
      <c r="M1" s="20" t="s">
        <v>52</v>
      </c>
    </row>
    <row r="2" spans="1:18">
      <c r="F2" s="17"/>
      <c r="M2" s="20" t="s">
        <v>92</v>
      </c>
    </row>
    <row r="3" spans="1:18">
      <c r="F3" s="17"/>
      <c r="M3" s="20" t="s">
        <v>20</v>
      </c>
    </row>
    <row r="4" spans="1:18">
      <c r="F4" s="18"/>
      <c r="G4" s="18"/>
      <c r="H4" s="18"/>
      <c r="I4" s="18"/>
      <c r="M4" s="20" t="s">
        <v>53</v>
      </c>
    </row>
    <row r="5" spans="1:18">
      <c r="F5" s="18"/>
      <c r="G5" s="18"/>
      <c r="H5" s="18"/>
      <c r="I5" s="18"/>
      <c r="M5" s="20" t="s">
        <v>120</v>
      </c>
    </row>
    <row r="7" spans="1:18" ht="17.25">
      <c r="A7" s="106" t="s">
        <v>3</v>
      </c>
      <c r="B7" s="106"/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52"/>
      <c r="O7" s="52"/>
      <c r="P7" s="52"/>
      <c r="Q7" s="52"/>
      <c r="R7" s="52"/>
    </row>
    <row r="8" spans="1:18">
      <c r="A8" s="18"/>
      <c r="B8" s="18"/>
      <c r="C8" s="18"/>
      <c r="D8" s="18"/>
      <c r="E8" s="18"/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</row>
    <row r="9" spans="1:18" ht="17.25">
      <c r="A9" s="106" t="s">
        <v>30</v>
      </c>
      <c r="B9" s="106"/>
      <c r="C9" s="106"/>
      <c r="D9" s="106"/>
      <c r="E9" s="106"/>
      <c r="F9" s="106"/>
      <c r="G9" s="106"/>
      <c r="H9" s="106"/>
      <c r="I9" s="106"/>
      <c r="J9" s="106"/>
      <c r="K9" s="106"/>
      <c r="L9" s="106"/>
      <c r="M9" s="106"/>
      <c r="N9" s="106"/>
      <c r="O9" s="106"/>
      <c r="P9" s="52"/>
      <c r="Q9" s="52"/>
      <c r="R9" s="52"/>
    </row>
    <row r="10" spans="1:18" ht="17.25">
      <c r="A10" s="106" t="s">
        <v>31</v>
      </c>
      <c r="B10" s="106"/>
      <c r="C10" s="106"/>
      <c r="D10" s="106"/>
      <c r="E10" s="106"/>
      <c r="F10" s="106"/>
      <c r="G10" s="106"/>
      <c r="H10" s="106"/>
      <c r="I10" s="106"/>
      <c r="J10" s="106"/>
      <c r="K10" s="106"/>
      <c r="L10" s="106"/>
      <c r="M10" s="106"/>
      <c r="N10" s="106"/>
      <c r="O10" s="106"/>
      <c r="P10" s="52"/>
      <c r="Q10" s="52"/>
      <c r="R10" s="52"/>
    </row>
    <row r="11" spans="1:18" ht="17.25">
      <c r="A11" s="106" t="s">
        <v>108</v>
      </c>
      <c r="B11" s="106"/>
      <c r="C11" s="106"/>
      <c r="D11" s="106"/>
      <c r="E11" s="106"/>
      <c r="F11" s="106"/>
      <c r="G11" s="106"/>
      <c r="H11" s="106"/>
      <c r="I11" s="106"/>
      <c r="J11" s="106"/>
      <c r="K11" s="106"/>
      <c r="L11" s="106"/>
      <c r="M11" s="106"/>
      <c r="N11" s="106"/>
      <c r="O11" s="106"/>
      <c r="P11" s="52"/>
      <c r="Q11" s="52"/>
      <c r="R11" s="52"/>
    </row>
    <row r="12" spans="1:18" s="27" customFormat="1">
      <c r="F12" s="47"/>
      <c r="P12" s="44"/>
      <c r="Q12" s="44"/>
      <c r="R12" s="44"/>
    </row>
    <row r="13" spans="1:18" s="27" customFormat="1">
      <c r="F13" s="47"/>
      <c r="M13" s="27" t="s">
        <v>7</v>
      </c>
      <c r="P13" s="44"/>
      <c r="Q13" s="44"/>
      <c r="R13" s="44"/>
    </row>
    <row r="14" spans="1:18">
      <c r="A14" s="112" t="s">
        <v>24</v>
      </c>
      <c r="B14" s="113"/>
      <c r="C14" s="113"/>
      <c r="D14" s="114"/>
      <c r="E14" s="110" t="s">
        <v>25</v>
      </c>
      <c r="F14" s="100" t="s">
        <v>22</v>
      </c>
      <c r="G14" s="101"/>
      <c r="H14" s="101"/>
      <c r="I14" s="102"/>
      <c r="J14" s="107" t="s">
        <v>8</v>
      </c>
      <c r="K14" s="108"/>
      <c r="L14" s="108"/>
      <c r="M14" s="109"/>
      <c r="N14" s="33"/>
      <c r="O14" s="33"/>
    </row>
    <row r="15" spans="1:18" ht="33">
      <c r="A15" s="39" t="s">
        <v>26</v>
      </c>
      <c r="B15" s="87" t="s">
        <v>27</v>
      </c>
      <c r="C15" s="87" t="s">
        <v>28</v>
      </c>
      <c r="D15" s="87" t="s">
        <v>29</v>
      </c>
      <c r="E15" s="111"/>
      <c r="F15" s="103"/>
      <c r="G15" s="104"/>
      <c r="H15" s="104"/>
      <c r="I15" s="105"/>
      <c r="J15" s="40" t="s">
        <v>23</v>
      </c>
      <c r="K15" s="40" t="s">
        <v>12</v>
      </c>
      <c r="L15" s="29" t="s">
        <v>13</v>
      </c>
      <c r="M15" s="88" t="s">
        <v>109</v>
      </c>
      <c r="N15" s="37"/>
      <c r="O15" s="37"/>
      <c r="P15" s="48"/>
    </row>
    <row r="16" spans="1:18" s="18" customFormat="1">
      <c r="A16" s="38">
        <v>1</v>
      </c>
      <c r="B16" s="39">
        <v>2</v>
      </c>
      <c r="C16" s="39">
        <v>3</v>
      </c>
      <c r="D16" s="39">
        <v>4</v>
      </c>
      <c r="E16" s="40">
        <v>5</v>
      </c>
      <c r="F16" s="40">
        <v>6</v>
      </c>
      <c r="G16" s="49"/>
      <c r="H16" s="40">
        <v>8</v>
      </c>
      <c r="I16" s="40">
        <v>9</v>
      </c>
      <c r="J16" s="40">
        <v>7</v>
      </c>
      <c r="K16" s="40">
        <v>11</v>
      </c>
      <c r="L16" s="29">
        <v>12</v>
      </c>
      <c r="M16" s="30">
        <v>8</v>
      </c>
      <c r="N16" s="43">
        <v>14</v>
      </c>
      <c r="O16" s="28">
        <v>15</v>
      </c>
      <c r="P16" s="45"/>
      <c r="Q16" s="45"/>
      <c r="R16" s="45"/>
    </row>
    <row r="17" spans="1:18">
      <c r="A17" s="41"/>
      <c r="B17" s="41"/>
      <c r="C17" s="41"/>
      <c r="D17" s="41"/>
      <c r="E17" s="41"/>
      <c r="G17" s="33"/>
      <c r="H17" s="33"/>
      <c r="I17" s="33"/>
      <c r="J17" s="31"/>
      <c r="K17" s="31"/>
      <c r="L17" s="31"/>
      <c r="M17" s="31"/>
      <c r="N17" s="33"/>
    </row>
    <row r="18" spans="1:18" ht="31.5">
      <c r="A18" s="56" t="s">
        <v>76</v>
      </c>
      <c r="B18" s="69" t="s">
        <v>50</v>
      </c>
      <c r="C18" s="69" t="s">
        <v>34</v>
      </c>
      <c r="D18" s="69" t="s">
        <v>35</v>
      </c>
      <c r="E18" s="66" t="s">
        <v>54</v>
      </c>
      <c r="F18" s="71">
        <f>F19+F30+F36+F49+F52+F59+F70+F79+F82+F85+F27</f>
        <v>29590.2</v>
      </c>
      <c r="G18" s="53" t="e">
        <f>G19+#REF!+G20+G21</f>
        <v>#REF!</v>
      </c>
      <c r="H18" s="53" t="e">
        <f>H19+#REF!+H20+H21</f>
        <v>#REF!</v>
      </c>
      <c r="I18" s="53" t="e">
        <f>I19+#REF!+I20+I21</f>
        <v>#REF!</v>
      </c>
      <c r="J18" s="71">
        <f t="shared" ref="J18:M18" si="0">J19+J30+J36+J49+J52+J59+J70+J79+J82+J85</f>
        <v>28863.1</v>
      </c>
      <c r="K18" s="71">
        <f t="shared" si="0"/>
        <v>0</v>
      </c>
      <c r="L18" s="71">
        <f t="shared" si="0"/>
        <v>0</v>
      </c>
      <c r="M18" s="71">
        <f t="shared" si="0"/>
        <v>29965.100000000002</v>
      </c>
      <c r="N18" s="32" t="e">
        <v>#REF!</v>
      </c>
      <c r="O18" s="42"/>
    </row>
    <row r="19" spans="1:18" ht="45">
      <c r="A19" s="57" t="s">
        <v>76</v>
      </c>
      <c r="B19" s="69" t="s">
        <v>15</v>
      </c>
      <c r="C19" s="69" t="s">
        <v>34</v>
      </c>
      <c r="D19" s="69" t="s">
        <v>35</v>
      </c>
      <c r="E19" s="72" t="s">
        <v>32</v>
      </c>
      <c r="F19" s="71">
        <f>F20+F25</f>
        <v>3902</v>
      </c>
      <c r="G19" s="55"/>
      <c r="H19" s="55"/>
      <c r="I19" s="55"/>
      <c r="J19" s="71">
        <f t="shared" ref="J19:M19" si="1">J20+J25</f>
        <v>3902</v>
      </c>
      <c r="K19" s="71">
        <f t="shared" si="1"/>
        <v>0</v>
      </c>
      <c r="L19" s="71">
        <f t="shared" si="1"/>
        <v>0</v>
      </c>
      <c r="M19" s="71">
        <f t="shared" si="1"/>
        <v>4502</v>
      </c>
      <c r="N19" s="32" t="e">
        <v>#REF!</v>
      </c>
      <c r="O19" s="42"/>
    </row>
    <row r="20" spans="1:18">
      <c r="A20" s="57" t="s">
        <v>76</v>
      </c>
      <c r="B20" s="70" t="s">
        <v>15</v>
      </c>
      <c r="C20" s="70" t="s">
        <v>55</v>
      </c>
      <c r="D20" s="70" t="s">
        <v>35</v>
      </c>
      <c r="E20" s="72" t="s">
        <v>42</v>
      </c>
      <c r="F20" s="73">
        <f>F21+F22+F24+F23</f>
        <v>3329</v>
      </c>
      <c r="G20" s="55"/>
      <c r="H20" s="55"/>
      <c r="I20" s="36"/>
      <c r="J20" s="73">
        <f>J21+J22+J24+J23</f>
        <v>3329</v>
      </c>
      <c r="K20" s="36"/>
      <c r="L20" s="36"/>
      <c r="M20" s="73">
        <f>M21+M22+M24+M23</f>
        <v>3929</v>
      </c>
      <c r="N20" s="32"/>
      <c r="O20" s="36"/>
    </row>
    <row r="21" spans="1:18" ht="45">
      <c r="A21" s="57" t="s">
        <v>76</v>
      </c>
      <c r="B21" s="70" t="s">
        <v>15</v>
      </c>
      <c r="C21" s="70" t="s">
        <v>55</v>
      </c>
      <c r="D21" s="70" t="s">
        <v>121</v>
      </c>
      <c r="E21" s="89" t="s">
        <v>122</v>
      </c>
      <c r="F21" s="73">
        <v>2706</v>
      </c>
      <c r="G21" s="58" t="e">
        <f>#REF!+#REF!+#REF!+#REF!+#REF!</f>
        <v>#REF!</v>
      </c>
      <c r="H21" s="58" t="e">
        <f>#REF!+#REF!+#REF!+#REF!+#REF!</f>
        <v>#REF!</v>
      </c>
      <c r="I21" s="58" t="e">
        <f>#REF!+#REF!+#REF!+#REF!+#REF!</f>
        <v>#REF!</v>
      </c>
      <c r="J21" s="73">
        <v>2706</v>
      </c>
      <c r="K21" s="55"/>
      <c r="L21" s="55"/>
      <c r="M21" s="73">
        <v>3306</v>
      </c>
      <c r="N21" s="32"/>
      <c r="O21" s="36"/>
    </row>
    <row r="22" spans="1:18" ht="30" hidden="1">
      <c r="A22" s="57" t="s">
        <v>76</v>
      </c>
      <c r="B22" s="70" t="s">
        <v>15</v>
      </c>
      <c r="C22" s="70" t="s">
        <v>55</v>
      </c>
      <c r="D22" s="70" t="s">
        <v>36</v>
      </c>
      <c r="E22" s="74" t="s">
        <v>33</v>
      </c>
      <c r="F22" s="73"/>
      <c r="G22" s="54" t="e">
        <f>G19+#REF!+G20+G21</f>
        <v>#REF!</v>
      </c>
      <c r="H22" s="54" t="e">
        <f>H19+#REF!+H20+H21</f>
        <v>#REF!</v>
      </c>
      <c r="I22" s="54" t="e">
        <f>I19+#REF!+I20+I21</f>
        <v>#REF!</v>
      </c>
      <c r="J22" s="73"/>
      <c r="K22" s="54" t="e">
        <f>K19+#REF!+K20+K21</f>
        <v>#REF!</v>
      </c>
      <c r="L22" s="54" t="e">
        <f>L19+#REF!+L20+L21</f>
        <v>#REF!</v>
      </c>
      <c r="M22" s="73"/>
      <c r="N22" s="34" t="e">
        <v>#REF!</v>
      </c>
      <c r="O22" s="35" t="e">
        <v>#REF!</v>
      </c>
      <c r="P22" s="46"/>
      <c r="Q22" s="46"/>
      <c r="R22" s="46"/>
    </row>
    <row r="23" spans="1:18">
      <c r="A23" s="57" t="s">
        <v>76</v>
      </c>
      <c r="B23" s="70" t="s">
        <v>15</v>
      </c>
      <c r="C23" s="70" t="s">
        <v>55</v>
      </c>
      <c r="D23" s="70" t="s">
        <v>123</v>
      </c>
      <c r="E23" s="89" t="s">
        <v>124</v>
      </c>
      <c r="F23" s="73">
        <v>601</v>
      </c>
      <c r="G23" s="36"/>
      <c r="H23" s="36"/>
      <c r="I23" s="36"/>
      <c r="J23" s="73">
        <v>601</v>
      </c>
      <c r="K23" s="36"/>
      <c r="L23" s="36"/>
      <c r="M23" s="73">
        <v>601</v>
      </c>
      <c r="N23" s="32" t="e">
        <v>#REF!</v>
      </c>
      <c r="O23" s="36"/>
    </row>
    <row r="24" spans="1:18">
      <c r="A24" s="57" t="s">
        <v>76</v>
      </c>
      <c r="B24" s="70" t="s">
        <v>15</v>
      </c>
      <c r="C24" s="70" t="s">
        <v>55</v>
      </c>
      <c r="D24" s="70" t="s">
        <v>125</v>
      </c>
      <c r="E24" s="90" t="s">
        <v>126</v>
      </c>
      <c r="F24" s="73">
        <v>22</v>
      </c>
      <c r="G24" s="36"/>
      <c r="H24" s="36"/>
      <c r="I24" s="36"/>
      <c r="J24" s="73">
        <v>22</v>
      </c>
      <c r="K24" s="36"/>
      <c r="L24" s="36"/>
      <c r="M24" s="73">
        <v>22</v>
      </c>
      <c r="N24" s="32" t="e">
        <v>#REF!</v>
      </c>
      <c r="O24" s="36"/>
    </row>
    <row r="25" spans="1:18">
      <c r="A25" s="57" t="s">
        <v>76</v>
      </c>
      <c r="B25" s="70" t="s">
        <v>15</v>
      </c>
      <c r="C25" s="70" t="s">
        <v>56</v>
      </c>
      <c r="D25" s="70" t="s">
        <v>35</v>
      </c>
      <c r="E25" s="76" t="s">
        <v>43</v>
      </c>
      <c r="F25" s="73">
        <f>F26</f>
        <v>573</v>
      </c>
      <c r="G25" s="55"/>
      <c r="H25" s="55"/>
      <c r="I25" s="36"/>
      <c r="J25" s="73">
        <f>J26</f>
        <v>573</v>
      </c>
      <c r="K25" s="36"/>
      <c r="L25" s="36"/>
      <c r="M25" s="73">
        <f>M26</f>
        <v>573</v>
      </c>
      <c r="N25" s="32" t="e">
        <v>#REF!</v>
      </c>
      <c r="O25" s="36"/>
    </row>
    <row r="26" spans="1:18" ht="45">
      <c r="A26" s="57" t="s">
        <v>76</v>
      </c>
      <c r="B26" s="70" t="s">
        <v>15</v>
      </c>
      <c r="C26" s="70" t="s">
        <v>56</v>
      </c>
      <c r="D26" s="70" t="s">
        <v>121</v>
      </c>
      <c r="E26" s="89" t="s">
        <v>122</v>
      </c>
      <c r="F26" s="73">
        <v>573</v>
      </c>
      <c r="G26" s="36"/>
      <c r="H26" s="36"/>
      <c r="I26" s="36"/>
      <c r="J26" s="73">
        <v>573</v>
      </c>
      <c r="K26" s="36"/>
      <c r="L26" s="36"/>
      <c r="M26" s="73">
        <v>573</v>
      </c>
      <c r="N26" s="32" t="e">
        <v>#REF!</v>
      </c>
      <c r="O26" s="36"/>
    </row>
    <row r="27" spans="1:18">
      <c r="A27" s="57" t="s">
        <v>76</v>
      </c>
      <c r="B27" s="70" t="s">
        <v>133</v>
      </c>
      <c r="C27" s="70" t="s">
        <v>34</v>
      </c>
      <c r="D27" s="70" t="s">
        <v>35</v>
      </c>
      <c r="E27" s="97" t="s">
        <v>135</v>
      </c>
      <c r="F27" s="73">
        <f>F28</f>
        <v>50</v>
      </c>
      <c r="G27" s="36"/>
      <c r="H27" s="36"/>
      <c r="I27" s="36"/>
      <c r="J27" s="73"/>
      <c r="K27" s="36"/>
      <c r="L27" s="36"/>
      <c r="M27" s="73"/>
      <c r="N27" s="32"/>
      <c r="O27" s="36"/>
    </row>
    <row r="28" spans="1:18">
      <c r="A28" s="57" t="s">
        <v>76</v>
      </c>
      <c r="B28" s="70" t="s">
        <v>133</v>
      </c>
      <c r="C28" s="70" t="s">
        <v>134</v>
      </c>
      <c r="D28" s="70" t="s">
        <v>35</v>
      </c>
      <c r="E28" s="97" t="s">
        <v>136</v>
      </c>
      <c r="F28" s="73">
        <f>F29</f>
        <v>50</v>
      </c>
      <c r="G28" s="36"/>
      <c r="H28" s="36"/>
      <c r="I28" s="36"/>
      <c r="J28" s="73"/>
      <c r="K28" s="36"/>
      <c r="L28" s="36"/>
      <c r="M28" s="73"/>
      <c r="N28" s="32"/>
      <c r="O28" s="36"/>
    </row>
    <row r="29" spans="1:18">
      <c r="A29" s="57" t="s">
        <v>76</v>
      </c>
      <c r="B29" s="70" t="s">
        <v>133</v>
      </c>
      <c r="C29" s="70" t="s">
        <v>134</v>
      </c>
      <c r="D29" s="70" t="s">
        <v>125</v>
      </c>
      <c r="E29" s="97" t="s">
        <v>126</v>
      </c>
      <c r="F29" s="73">
        <v>50</v>
      </c>
      <c r="G29" s="36"/>
      <c r="H29" s="36"/>
      <c r="I29" s="36"/>
      <c r="J29" s="73"/>
      <c r="K29" s="36"/>
      <c r="L29" s="36"/>
      <c r="M29" s="73"/>
      <c r="N29" s="32"/>
      <c r="O29" s="36"/>
    </row>
    <row r="30" spans="1:18">
      <c r="A30" s="57" t="s">
        <v>76</v>
      </c>
      <c r="B30" s="69" t="s">
        <v>57</v>
      </c>
      <c r="C30" s="69" t="s">
        <v>34</v>
      </c>
      <c r="D30" s="69" t="s">
        <v>35</v>
      </c>
      <c r="E30" s="83" t="s">
        <v>58</v>
      </c>
      <c r="F30" s="80">
        <f>F31+F34</f>
        <v>125.3</v>
      </c>
      <c r="G30" s="36"/>
      <c r="H30" s="36"/>
      <c r="I30" s="36"/>
      <c r="J30" s="80">
        <f>J31+J34</f>
        <v>762.2</v>
      </c>
      <c r="K30" s="36"/>
      <c r="L30" s="36"/>
      <c r="M30" s="80">
        <f>M31+M34</f>
        <v>592.79999999999995</v>
      </c>
      <c r="N30" s="32"/>
      <c r="O30" s="36"/>
    </row>
    <row r="31" spans="1:18">
      <c r="A31" s="57" t="s">
        <v>76</v>
      </c>
      <c r="B31" s="70" t="s">
        <v>57</v>
      </c>
      <c r="C31" s="70" t="s">
        <v>110</v>
      </c>
      <c r="D31" s="70" t="s">
        <v>35</v>
      </c>
      <c r="E31" s="81" t="s">
        <v>111</v>
      </c>
      <c r="F31" s="73">
        <f>F32+F33</f>
        <v>125.3</v>
      </c>
      <c r="G31" s="36"/>
      <c r="H31" s="36"/>
      <c r="I31" s="36"/>
      <c r="J31" s="73"/>
      <c r="K31" s="36"/>
      <c r="L31" s="36"/>
      <c r="M31" s="73"/>
      <c r="N31" s="32"/>
      <c r="O31" s="36"/>
    </row>
    <row r="32" spans="1:18">
      <c r="A32" s="57" t="s">
        <v>76</v>
      </c>
      <c r="B32" s="70" t="s">
        <v>57</v>
      </c>
      <c r="C32" s="70" t="s">
        <v>110</v>
      </c>
      <c r="D32" s="70" t="s">
        <v>123</v>
      </c>
      <c r="E32" s="89" t="s">
        <v>124</v>
      </c>
      <c r="F32" s="73">
        <v>40</v>
      </c>
      <c r="G32" s="36"/>
      <c r="H32" s="36"/>
      <c r="I32" s="36"/>
      <c r="J32" s="73"/>
      <c r="K32" s="36"/>
      <c r="L32" s="36"/>
      <c r="M32" s="73"/>
      <c r="N32" s="32"/>
      <c r="O32" s="36"/>
    </row>
    <row r="33" spans="1:15" ht="15.75" customHeight="1">
      <c r="A33" s="57" t="s">
        <v>76</v>
      </c>
      <c r="B33" s="70" t="s">
        <v>57</v>
      </c>
      <c r="C33" s="70" t="s">
        <v>110</v>
      </c>
      <c r="D33" s="70" t="s">
        <v>125</v>
      </c>
      <c r="E33" s="90" t="s">
        <v>126</v>
      </c>
      <c r="F33" s="73">
        <v>85.3</v>
      </c>
      <c r="G33" s="36"/>
      <c r="H33" s="36"/>
      <c r="I33" s="36"/>
      <c r="J33" s="73"/>
      <c r="K33" s="36"/>
      <c r="L33" s="36"/>
      <c r="M33" s="73"/>
      <c r="N33" s="32"/>
      <c r="O33" s="36"/>
    </row>
    <row r="34" spans="1:15">
      <c r="A34" s="57" t="s">
        <v>76</v>
      </c>
      <c r="B34" s="70" t="s">
        <v>57</v>
      </c>
      <c r="C34" s="70" t="s">
        <v>117</v>
      </c>
      <c r="D34" s="70" t="s">
        <v>35</v>
      </c>
      <c r="E34" s="81" t="s">
        <v>118</v>
      </c>
      <c r="F34" s="73">
        <f>F35</f>
        <v>0</v>
      </c>
      <c r="G34" s="73">
        <f t="shared" ref="G34:M34" si="2">G35</f>
        <v>0</v>
      </c>
      <c r="H34" s="73">
        <f t="shared" si="2"/>
        <v>0</v>
      </c>
      <c r="I34" s="73">
        <f t="shared" si="2"/>
        <v>0</v>
      </c>
      <c r="J34" s="73">
        <f t="shared" si="2"/>
        <v>762.2</v>
      </c>
      <c r="K34" s="73">
        <f t="shared" si="2"/>
        <v>0</v>
      </c>
      <c r="L34" s="73">
        <f t="shared" si="2"/>
        <v>0</v>
      </c>
      <c r="M34" s="73">
        <f t="shared" si="2"/>
        <v>592.79999999999995</v>
      </c>
      <c r="N34" s="32"/>
      <c r="O34" s="36"/>
    </row>
    <row r="35" spans="1:15">
      <c r="A35" s="57" t="s">
        <v>76</v>
      </c>
      <c r="B35" s="70" t="s">
        <v>57</v>
      </c>
      <c r="C35" s="70" t="s">
        <v>117</v>
      </c>
      <c r="D35" s="70" t="s">
        <v>123</v>
      </c>
      <c r="E35" s="89" t="s">
        <v>124</v>
      </c>
      <c r="F35" s="73"/>
      <c r="G35" s="36"/>
      <c r="H35" s="36"/>
      <c r="I35" s="36"/>
      <c r="J35" s="73">
        <v>762.2</v>
      </c>
      <c r="K35" s="36"/>
      <c r="L35" s="36"/>
      <c r="M35" s="73">
        <v>592.79999999999995</v>
      </c>
      <c r="N35" s="32"/>
      <c r="O35" s="36"/>
    </row>
    <row r="36" spans="1:15">
      <c r="A36" s="85" t="s">
        <v>76</v>
      </c>
      <c r="B36" s="69" t="s">
        <v>94</v>
      </c>
      <c r="C36" s="69" t="s">
        <v>34</v>
      </c>
      <c r="D36" s="69" t="s">
        <v>35</v>
      </c>
      <c r="E36" s="83" t="s">
        <v>93</v>
      </c>
      <c r="F36" s="80">
        <f>F37+F39+F41+F43+F45+F47</f>
        <v>1453.9</v>
      </c>
      <c r="G36" s="80">
        <f t="shared" ref="G36:M36" si="3">G37+G39+G41+G43+G45+G47</f>
        <v>0</v>
      </c>
      <c r="H36" s="80">
        <f t="shared" si="3"/>
        <v>0</v>
      </c>
      <c r="I36" s="80">
        <f t="shared" si="3"/>
        <v>0</v>
      </c>
      <c r="J36" s="80">
        <f t="shared" si="3"/>
        <v>2316.8999999999996</v>
      </c>
      <c r="K36" s="80">
        <f t="shared" si="3"/>
        <v>0</v>
      </c>
      <c r="L36" s="80">
        <f t="shared" si="3"/>
        <v>0</v>
      </c>
      <c r="M36" s="80">
        <f t="shared" si="3"/>
        <v>2316.8999999999996</v>
      </c>
      <c r="N36" s="32"/>
      <c r="O36" s="36"/>
    </row>
    <row r="37" spans="1:15" ht="31.5">
      <c r="A37" s="57" t="s">
        <v>76</v>
      </c>
      <c r="B37" s="70" t="s">
        <v>94</v>
      </c>
      <c r="C37" s="70" t="s">
        <v>95</v>
      </c>
      <c r="D37" s="70" t="s">
        <v>35</v>
      </c>
      <c r="E37" s="84" t="s">
        <v>100</v>
      </c>
      <c r="F37" s="73">
        <f>F38</f>
        <v>150</v>
      </c>
      <c r="G37" s="73">
        <f t="shared" ref="G37:M37" si="4">G38</f>
        <v>0</v>
      </c>
      <c r="H37" s="73">
        <f t="shared" si="4"/>
        <v>0</v>
      </c>
      <c r="I37" s="73">
        <f t="shared" si="4"/>
        <v>0</v>
      </c>
      <c r="J37" s="73">
        <f t="shared" si="4"/>
        <v>152</v>
      </c>
      <c r="K37" s="73">
        <f t="shared" si="4"/>
        <v>0</v>
      </c>
      <c r="L37" s="73">
        <f t="shared" si="4"/>
        <v>0</v>
      </c>
      <c r="M37" s="73">
        <f t="shared" si="4"/>
        <v>152</v>
      </c>
      <c r="N37" s="32"/>
      <c r="O37" s="36"/>
    </row>
    <row r="38" spans="1:15">
      <c r="A38" s="57" t="s">
        <v>76</v>
      </c>
      <c r="B38" s="70" t="s">
        <v>94</v>
      </c>
      <c r="C38" s="70" t="s">
        <v>95</v>
      </c>
      <c r="D38" s="70" t="s">
        <v>123</v>
      </c>
      <c r="E38" s="89" t="s">
        <v>124</v>
      </c>
      <c r="F38" s="73">
        <v>150</v>
      </c>
      <c r="G38" s="36"/>
      <c r="H38" s="36"/>
      <c r="I38" s="36"/>
      <c r="J38" s="73">
        <v>152</v>
      </c>
      <c r="K38" s="36"/>
      <c r="L38" s="36"/>
      <c r="M38" s="73">
        <v>152</v>
      </c>
      <c r="N38" s="32"/>
      <c r="O38" s="36"/>
    </row>
    <row r="39" spans="1:15" ht="31.5">
      <c r="A39" s="57" t="s">
        <v>76</v>
      </c>
      <c r="B39" s="70" t="s">
        <v>94</v>
      </c>
      <c r="C39" s="70" t="s">
        <v>99</v>
      </c>
      <c r="D39" s="70" t="s">
        <v>35</v>
      </c>
      <c r="E39" s="81" t="s">
        <v>97</v>
      </c>
      <c r="F39" s="73">
        <f>F40</f>
        <v>898</v>
      </c>
      <c r="G39" s="73">
        <f t="shared" ref="G39:M39" si="5">G40</f>
        <v>0</v>
      </c>
      <c r="H39" s="73">
        <f t="shared" si="5"/>
        <v>0</v>
      </c>
      <c r="I39" s="73">
        <f t="shared" si="5"/>
        <v>0</v>
      </c>
      <c r="J39" s="73">
        <f t="shared" si="5"/>
        <v>1343.8</v>
      </c>
      <c r="K39" s="73">
        <f t="shared" si="5"/>
        <v>0</v>
      </c>
      <c r="L39" s="73">
        <f t="shared" si="5"/>
        <v>0</v>
      </c>
      <c r="M39" s="73">
        <f t="shared" si="5"/>
        <v>1343.8</v>
      </c>
      <c r="N39" s="32"/>
      <c r="O39" s="36"/>
    </row>
    <row r="40" spans="1:15">
      <c r="A40" s="57" t="s">
        <v>76</v>
      </c>
      <c r="B40" s="70" t="s">
        <v>94</v>
      </c>
      <c r="C40" s="70" t="s">
        <v>99</v>
      </c>
      <c r="D40" s="70" t="s">
        <v>123</v>
      </c>
      <c r="E40" s="89" t="s">
        <v>124</v>
      </c>
      <c r="F40" s="73">
        <v>898</v>
      </c>
      <c r="G40" s="36"/>
      <c r="H40" s="36"/>
      <c r="I40" s="36"/>
      <c r="J40" s="73">
        <v>1343.8</v>
      </c>
      <c r="K40" s="36"/>
      <c r="L40" s="36"/>
      <c r="M40" s="73">
        <v>1343.8</v>
      </c>
      <c r="N40" s="32"/>
      <c r="O40" s="36"/>
    </row>
    <row r="41" spans="1:15" ht="31.5">
      <c r="A41" s="57" t="s">
        <v>76</v>
      </c>
      <c r="B41" s="70" t="s">
        <v>94</v>
      </c>
      <c r="C41" s="70" t="s">
        <v>96</v>
      </c>
      <c r="D41" s="70" t="s">
        <v>35</v>
      </c>
      <c r="E41" s="81" t="s">
        <v>98</v>
      </c>
      <c r="F41" s="73">
        <f>F42</f>
        <v>341</v>
      </c>
      <c r="G41" s="73">
        <f t="shared" ref="G41:M41" si="6">G42</f>
        <v>0</v>
      </c>
      <c r="H41" s="73">
        <f t="shared" si="6"/>
        <v>0</v>
      </c>
      <c r="I41" s="73">
        <f t="shared" si="6"/>
        <v>0</v>
      </c>
      <c r="J41" s="73">
        <f t="shared" si="6"/>
        <v>673.9</v>
      </c>
      <c r="K41" s="73">
        <f t="shared" si="6"/>
        <v>0</v>
      </c>
      <c r="L41" s="73">
        <f t="shared" si="6"/>
        <v>0</v>
      </c>
      <c r="M41" s="73">
        <f t="shared" si="6"/>
        <v>673.9</v>
      </c>
      <c r="N41" s="32"/>
      <c r="O41" s="36"/>
    </row>
    <row r="42" spans="1:15">
      <c r="A42" s="57" t="s">
        <v>76</v>
      </c>
      <c r="B42" s="70" t="s">
        <v>94</v>
      </c>
      <c r="C42" s="70" t="s">
        <v>96</v>
      </c>
      <c r="D42" s="70" t="s">
        <v>123</v>
      </c>
      <c r="E42" s="89" t="s">
        <v>124</v>
      </c>
      <c r="F42" s="73">
        <v>341</v>
      </c>
      <c r="G42" s="36"/>
      <c r="H42" s="36"/>
      <c r="I42" s="36"/>
      <c r="J42" s="73">
        <v>673.9</v>
      </c>
      <c r="K42" s="36"/>
      <c r="L42" s="36"/>
      <c r="M42" s="73">
        <v>673.9</v>
      </c>
      <c r="N42" s="32"/>
      <c r="O42" s="36"/>
    </row>
    <row r="43" spans="1:15" ht="31.5">
      <c r="A43" s="57" t="s">
        <v>76</v>
      </c>
      <c r="B43" s="70" t="s">
        <v>94</v>
      </c>
      <c r="C43" s="70" t="s">
        <v>104</v>
      </c>
      <c r="D43" s="70" t="s">
        <v>35</v>
      </c>
      <c r="E43" s="84" t="s">
        <v>101</v>
      </c>
      <c r="F43" s="73">
        <f>F44</f>
        <v>3</v>
      </c>
      <c r="G43" s="73">
        <f t="shared" ref="G43:M43" si="7">G44</f>
        <v>0</v>
      </c>
      <c r="H43" s="73">
        <f t="shared" si="7"/>
        <v>0</v>
      </c>
      <c r="I43" s="73">
        <f t="shared" si="7"/>
        <v>0</v>
      </c>
      <c r="J43" s="73">
        <f t="shared" si="7"/>
        <v>3</v>
      </c>
      <c r="K43" s="73">
        <f t="shared" si="7"/>
        <v>0</v>
      </c>
      <c r="L43" s="73">
        <f t="shared" si="7"/>
        <v>0</v>
      </c>
      <c r="M43" s="73">
        <f t="shared" si="7"/>
        <v>3</v>
      </c>
      <c r="N43" s="32"/>
      <c r="O43" s="36"/>
    </row>
    <row r="44" spans="1:15">
      <c r="A44" s="57" t="s">
        <v>76</v>
      </c>
      <c r="B44" s="70" t="s">
        <v>94</v>
      </c>
      <c r="C44" s="70" t="s">
        <v>104</v>
      </c>
      <c r="D44" s="70" t="s">
        <v>123</v>
      </c>
      <c r="E44" s="89" t="s">
        <v>124</v>
      </c>
      <c r="F44" s="73">
        <v>3</v>
      </c>
      <c r="G44" s="36"/>
      <c r="H44" s="36"/>
      <c r="I44" s="36"/>
      <c r="J44" s="73">
        <v>3</v>
      </c>
      <c r="K44" s="36"/>
      <c r="L44" s="36"/>
      <c r="M44" s="73">
        <v>3</v>
      </c>
      <c r="N44" s="32"/>
      <c r="O44" s="36"/>
    </row>
    <row r="45" spans="1:15" ht="31.5">
      <c r="A45" s="57" t="s">
        <v>76</v>
      </c>
      <c r="B45" s="70" t="s">
        <v>94</v>
      </c>
      <c r="C45" s="70" t="s">
        <v>105</v>
      </c>
      <c r="D45" s="70" t="s">
        <v>35</v>
      </c>
      <c r="E45" s="81" t="s">
        <v>102</v>
      </c>
      <c r="F45" s="73">
        <f>F46</f>
        <v>44.9</v>
      </c>
      <c r="G45" s="73">
        <f t="shared" ref="G45:M45" si="8">G46</f>
        <v>0</v>
      </c>
      <c r="H45" s="73">
        <f t="shared" si="8"/>
        <v>0</v>
      </c>
      <c r="I45" s="73">
        <f t="shared" si="8"/>
        <v>0</v>
      </c>
      <c r="J45" s="73">
        <f t="shared" si="8"/>
        <v>88.7</v>
      </c>
      <c r="K45" s="73">
        <f t="shared" si="8"/>
        <v>0</v>
      </c>
      <c r="L45" s="73">
        <f t="shared" si="8"/>
        <v>0</v>
      </c>
      <c r="M45" s="73">
        <f t="shared" si="8"/>
        <v>88.7</v>
      </c>
      <c r="N45" s="32"/>
      <c r="O45" s="36"/>
    </row>
    <row r="46" spans="1:15">
      <c r="A46" s="57" t="s">
        <v>76</v>
      </c>
      <c r="B46" s="70" t="s">
        <v>94</v>
      </c>
      <c r="C46" s="70" t="s">
        <v>105</v>
      </c>
      <c r="D46" s="70" t="s">
        <v>123</v>
      </c>
      <c r="E46" s="89" t="s">
        <v>124</v>
      </c>
      <c r="F46" s="73">
        <v>44.9</v>
      </c>
      <c r="G46" s="36"/>
      <c r="H46" s="36"/>
      <c r="I46" s="36"/>
      <c r="J46" s="73">
        <v>88.7</v>
      </c>
      <c r="K46" s="36"/>
      <c r="L46" s="36"/>
      <c r="M46" s="73">
        <v>88.7</v>
      </c>
      <c r="N46" s="32"/>
      <c r="O46" s="36"/>
    </row>
    <row r="47" spans="1:15" ht="47.25">
      <c r="A47" s="57" t="s">
        <v>76</v>
      </c>
      <c r="B47" s="70" t="s">
        <v>94</v>
      </c>
      <c r="C47" s="70" t="s">
        <v>106</v>
      </c>
      <c r="D47" s="70" t="s">
        <v>35</v>
      </c>
      <c r="E47" s="81" t="s">
        <v>103</v>
      </c>
      <c r="F47" s="73">
        <f>F48</f>
        <v>17</v>
      </c>
      <c r="G47" s="73">
        <f t="shared" ref="G47:M47" si="9">G48</f>
        <v>0</v>
      </c>
      <c r="H47" s="73">
        <f t="shared" si="9"/>
        <v>0</v>
      </c>
      <c r="I47" s="73">
        <f t="shared" si="9"/>
        <v>0</v>
      </c>
      <c r="J47" s="73">
        <f t="shared" si="9"/>
        <v>55.5</v>
      </c>
      <c r="K47" s="73">
        <f t="shared" si="9"/>
        <v>0</v>
      </c>
      <c r="L47" s="73">
        <f t="shared" si="9"/>
        <v>0</v>
      </c>
      <c r="M47" s="73">
        <f t="shared" si="9"/>
        <v>55.5</v>
      </c>
      <c r="N47" s="32"/>
      <c r="O47" s="36"/>
    </row>
    <row r="48" spans="1:15">
      <c r="A48" s="57" t="s">
        <v>76</v>
      </c>
      <c r="B48" s="70" t="s">
        <v>94</v>
      </c>
      <c r="C48" s="70" t="s">
        <v>106</v>
      </c>
      <c r="D48" s="70" t="s">
        <v>123</v>
      </c>
      <c r="E48" s="89" t="s">
        <v>124</v>
      </c>
      <c r="F48" s="73">
        <v>17</v>
      </c>
      <c r="G48" s="36"/>
      <c r="H48" s="36"/>
      <c r="I48" s="36"/>
      <c r="J48" s="73">
        <v>55.5</v>
      </c>
      <c r="K48" s="36"/>
      <c r="L48" s="36"/>
      <c r="M48" s="73">
        <v>55.5</v>
      </c>
      <c r="N48" s="32"/>
      <c r="O48" s="36"/>
    </row>
    <row r="49" spans="1:15">
      <c r="A49" s="85" t="s">
        <v>76</v>
      </c>
      <c r="B49" s="69" t="s">
        <v>112</v>
      </c>
      <c r="C49" s="69" t="s">
        <v>34</v>
      </c>
      <c r="D49" s="69" t="s">
        <v>35</v>
      </c>
      <c r="E49" s="77" t="s">
        <v>113</v>
      </c>
      <c r="F49" s="78">
        <f>F50</f>
        <v>70</v>
      </c>
      <c r="G49" s="78">
        <f t="shared" ref="G49:M49" si="10">G50</f>
        <v>0</v>
      </c>
      <c r="H49" s="78">
        <f t="shared" si="10"/>
        <v>0</v>
      </c>
      <c r="I49" s="78">
        <f t="shared" si="10"/>
        <v>0</v>
      </c>
      <c r="J49" s="78">
        <f t="shared" si="10"/>
        <v>70</v>
      </c>
      <c r="K49" s="78">
        <f t="shared" si="10"/>
        <v>0</v>
      </c>
      <c r="L49" s="78">
        <f t="shared" si="10"/>
        <v>0</v>
      </c>
      <c r="M49" s="78">
        <f t="shared" si="10"/>
        <v>70</v>
      </c>
      <c r="N49" s="32"/>
      <c r="O49" s="36"/>
    </row>
    <row r="50" spans="1:15" ht="30">
      <c r="A50" s="57" t="s">
        <v>76</v>
      </c>
      <c r="B50" s="70" t="s">
        <v>112</v>
      </c>
      <c r="C50" s="70" t="s">
        <v>114</v>
      </c>
      <c r="D50" s="70" t="s">
        <v>35</v>
      </c>
      <c r="E50" s="98" t="s">
        <v>137</v>
      </c>
      <c r="F50" s="79">
        <f>F51</f>
        <v>70</v>
      </c>
      <c r="G50" s="79">
        <f t="shared" ref="G50:M50" si="11">G51</f>
        <v>0</v>
      </c>
      <c r="H50" s="79">
        <f t="shared" si="11"/>
        <v>0</v>
      </c>
      <c r="I50" s="79">
        <f t="shared" si="11"/>
        <v>0</v>
      </c>
      <c r="J50" s="79">
        <f t="shared" si="11"/>
        <v>70</v>
      </c>
      <c r="K50" s="79">
        <f t="shared" si="11"/>
        <v>0</v>
      </c>
      <c r="L50" s="79">
        <f t="shared" si="11"/>
        <v>0</v>
      </c>
      <c r="M50" s="79">
        <f t="shared" si="11"/>
        <v>70</v>
      </c>
      <c r="N50" s="32"/>
      <c r="O50" s="36"/>
    </row>
    <row r="51" spans="1:15">
      <c r="A51" s="57" t="s">
        <v>76</v>
      </c>
      <c r="B51" s="70" t="s">
        <v>112</v>
      </c>
      <c r="C51" s="70" t="s">
        <v>114</v>
      </c>
      <c r="D51" s="70" t="s">
        <v>123</v>
      </c>
      <c r="E51" s="89" t="s">
        <v>124</v>
      </c>
      <c r="F51" s="79">
        <v>70</v>
      </c>
      <c r="G51" s="36"/>
      <c r="H51" s="36"/>
      <c r="I51" s="36"/>
      <c r="J51" s="78">
        <v>70</v>
      </c>
      <c r="K51" s="36"/>
      <c r="L51" s="36"/>
      <c r="M51" s="78">
        <v>70</v>
      </c>
      <c r="N51" s="32"/>
      <c r="O51" s="36"/>
    </row>
    <row r="52" spans="1:15">
      <c r="A52" s="85" t="s">
        <v>76</v>
      </c>
      <c r="B52" s="69" t="s">
        <v>63</v>
      </c>
      <c r="C52" s="69" t="s">
        <v>34</v>
      </c>
      <c r="D52" s="69" t="s">
        <v>35</v>
      </c>
      <c r="E52" s="83" t="s">
        <v>67</v>
      </c>
      <c r="F52" s="78">
        <f>F53+F55+F57</f>
        <v>17292</v>
      </c>
      <c r="G52" s="91"/>
      <c r="H52" s="91"/>
      <c r="I52" s="91"/>
      <c r="J52" s="78">
        <f>J53+J55+J57</f>
        <v>17292</v>
      </c>
      <c r="K52" s="91"/>
      <c r="L52" s="91"/>
      <c r="M52" s="78">
        <f>M53+M55+M57</f>
        <v>17292</v>
      </c>
      <c r="N52" s="32"/>
      <c r="O52" s="36"/>
    </row>
    <row r="53" spans="1:15" ht="47.25">
      <c r="A53" s="57" t="s">
        <v>76</v>
      </c>
      <c r="B53" s="70" t="s">
        <v>63</v>
      </c>
      <c r="C53" s="70" t="s">
        <v>64</v>
      </c>
      <c r="D53" s="70" t="s">
        <v>35</v>
      </c>
      <c r="E53" s="81" t="s">
        <v>68</v>
      </c>
      <c r="F53" s="79">
        <f>F54</f>
        <v>15510</v>
      </c>
      <c r="G53" s="36"/>
      <c r="H53" s="36"/>
      <c r="I53" s="36"/>
      <c r="J53" s="79">
        <f>J54</f>
        <v>15510</v>
      </c>
      <c r="K53" s="36"/>
      <c r="L53" s="36"/>
      <c r="M53" s="79">
        <f>M54</f>
        <v>15510</v>
      </c>
      <c r="N53" s="32"/>
      <c r="O53" s="36"/>
    </row>
    <row r="54" spans="1:15">
      <c r="A54" s="57" t="s">
        <v>76</v>
      </c>
      <c r="B54" s="70" t="s">
        <v>63</v>
      </c>
      <c r="C54" s="70" t="s">
        <v>64</v>
      </c>
      <c r="D54" s="70" t="s">
        <v>125</v>
      </c>
      <c r="E54" s="90" t="s">
        <v>126</v>
      </c>
      <c r="F54" s="79">
        <v>15510</v>
      </c>
      <c r="G54" s="36"/>
      <c r="H54" s="36"/>
      <c r="I54" s="36"/>
      <c r="J54" s="79">
        <v>15510</v>
      </c>
      <c r="K54" s="36"/>
      <c r="L54" s="36"/>
      <c r="M54" s="79">
        <v>15510</v>
      </c>
      <c r="N54" s="32"/>
      <c r="O54" s="36"/>
    </row>
    <row r="55" spans="1:15" ht="47.25">
      <c r="A55" s="57" t="s">
        <v>76</v>
      </c>
      <c r="B55" s="70" t="s">
        <v>63</v>
      </c>
      <c r="C55" s="70" t="s">
        <v>65</v>
      </c>
      <c r="D55" s="70" t="s">
        <v>35</v>
      </c>
      <c r="E55" s="81" t="s">
        <v>69</v>
      </c>
      <c r="F55" s="79">
        <f>F56</f>
        <v>1782</v>
      </c>
      <c r="G55" s="36"/>
      <c r="H55" s="36"/>
      <c r="I55" s="36"/>
      <c r="J55" s="79">
        <f>J56</f>
        <v>1782</v>
      </c>
      <c r="K55" s="36"/>
      <c r="L55" s="36"/>
      <c r="M55" s="79">
        <f>M56</f>
        <v>1782</v>
      </c>
      <c r="N55" s="32"/>
      <c r="O55" s="36"/>
    </row>
    <row r="56" spans="1:15">
      <c r="A56" s="57" t="s">
        <v>76</v>
      </c>
      <c r="B56" s="70" t="s">
        <v>63</v>
      </c>
      <c r="C56" s="70" t="s">
        <v>65</v>
      </c>
      <c r="D56" s="70" t="s">
        <v>125</v>
      </c>
      <c r="E56" s="90" t="s">
        <v>126</v>
      </c>
      <c r="F56" s="79">
        <v>1782</v>
      </c>
      <c r="G56" s="36"/>
      <c r="H56" s="36"/>
      <c r="I56" s="36"/>
      <c r="J56" s="79">
        <v>1782</v>
      </c>
      <c r="K56" s="36"/>
      <c r="L56" s="36"/>
      <c r="M56" s="79">
        <v>1782</v>
      </c>
      <c r="N56" s="32"/>
      <c r="O56" s="36"/>
    </row>
    <row r="57" spans="1:15" hidden="1">
      <c r="A57" s="57" t="s">
        <v>76</v>
      </c>
      <c r="B57" s="70" t="s">
        <v>63</v>
      </c>
      <c r="C57" s="70" t="s">
        <v>66</v>
      </c>
      <c r="D57" s="70" t="s">
        <v>35</v>
      </c>
      <c r="E57" s="81" t="s">
        <v>70</v>
      </c>
      <c r="F57" s="79">
        <f>F58</f>
        <v>0</v>
      </c>
      <c r="G57" s="36"/>
      <c r="H57" s="36"/>
      <c r="I57" s="36"/>
      <c r="J57" s="79">
        <f>J58</f>
        <v>0</v>
      </c>
      <c r="K57" s="36"/>
      <c r="L57" s="36"/>
      <c r="M57" s="79">
        <f>M58</f>
        <v>0</v>
      </c>
      <c r="N57" s="32"/>
      <c r="O57" s="36"/>
    </row>
    <row r="58" spans="1:15" ht="31.5" hidden="1">
      <c r="A58" s="57" t="s">
        <v>76</v>
      </c>
      <c r="B58" s="70" t="s">
        <v>63</v>
      </c>
      <c r="C58" s="70" t="s">
        <v>66</v>
      </c>
      <c r="D58" s="70" t="s">
        <v>37</v>
      </c>
      <c r="E58" s="81" t="s">
        <v>59</v>
      </c>
      <c r="F58" s="79"/>
      <c r="G58" s="36"/>
      <c r="H58" s="36"/>
      <c r="I58" s="36"/>
      <c r="J58" s="79"/>
      <c r="K58" s="36"/>
      <c r="L58" s="36"/>
      <c r="M58" s="79"/>
      <c r="N58" s="32"/>
      <c r="O58" s="36"/>
    </row>
    <row r="59" spans="1:15">
      <c r="A59" s="85" t="s">
        <v>76</v>
      </c>
      <c r="B59" s="69" t="s">
        <v>19</v>
      </c>
      <c r="C59" s="69" t="s">
        <v>34</v>
      </c>
      <c r="D59" s="69" t="s">
        <v>35</v>
      </c>
      <c r="E59" s="77" t="s">
        <v>44</v>
      </c>
      <c r="F59" s="78">
        <f>F60+F62+F64+F66+F68</f>
        <v>3370</v>
      </c>
      <c r="G59" s="78">
        <f t="shared" ref="G59:M59" si="12">G60+G62+G64+G66+G68</f>
        <v>0</v>
      </c>
      <c r="H59" s="78">
        <f t="shared" si="12"/>
        <v>0</v>
      </c>
      <c r="I59" s="78">
        <f t="shared" si="12"/>
        <v>0</v>
      </c>
      <c r="J59" s="78">
        <f t="shared" si="12"/>
        <v>3370</v>
      </c>
      <c r="K59" s="78">
        <f t="shared" si="12"/>
        <v>0</v>
      </c>
      <c r="L59" s="78">
        <f t="shared" si="12"/>
        <v>0</v>
      </c>
      <c r="M59" s="78">
        <f t="shared" si="12"/>
        <v>3870</v>
      </c>
      <c r="N59" s="32" t="e">
        <v>#REF!</v>
      </c>
      <c r="O59" s="36"/>
    </row>
    <row r="60" spans="1:15">
      <c r="A60" s="57" t="s">
        <v>76</v>
      </c>
      <c r="B60" s="70" t="s">
        <v>19</v>
      </c>
      <c r="C60" s="70" t="s">
        <v>38</v>
      </c>
      <c r="D60" s="70" t="s">
        <v>35</v>
      </c>
      <c r="E60" s="76" t="s">
        <v>45</v>
      </c>
      <c r="F60" s="73">
        <f>F61</f>
        <v>1278</v>
      </c>
      <c r="G60" s="36"/>
      <c r="H60" s="36"/>
      <c r="I60" s="36"/>
      <c r="J60" s="73">
        <f>J61</f>
        <v>1278</v>
      </c>
      <c r="K60" s="36"/>
      <c r="L60" s="36"/>
      <c r="M60" s="73">
        <f>M61</f>
        <v>1278</v>
      </c>
      <c r="N60" s="32" t="e">
        <v>#REF!</v>
      </c>
      <c r="O60" s="36"/>
    </row>
    <row r="61" spans="1:15">
      <c r="A61" s="57" t="s">
        <v>76</v>
      </c>
      <c r="B61" s="70" t="s">
        <v>19</v>
      </c>
      <c r="C61" s="70" t="s">
        <v>38</v>
      </c>
      <c r="D61" s="70" t="s">
        <v>123</v>
      </c>
      <c r="E61" s="89" t="s">
        <v>124</v>
      </c>
      <c r="F61" s="73">
        <v>1278</v>
      </c>
      <c r="G61" s="36"/>
      <c r="H61" s="36"/>
      <c r="I61" s="36"/>
      <c r="J61" s="73">
        <v>1278</v>
      </c>
      <c r="K61" s="36"/>
      <c r="L61" s="36"/>
      <c r="M61" s="73">
        <v>1278</v>
      </c>
      <c r="N61" s="32" t="e">
        <v>#REF!</v>
      </c>
      <c r="O61" s="36"/>
    </row>
    <row r="62" spans="1:15" ht="31.5">
      <c r="A62" s="57" t="s">
        <v>76</v>
      </c>
      <c r="B62" s="70" t="s">
        <v>19</v>
      </c>
      <c r="C62" s="70" t="s">
        <v>39</v>
      </c>
      <c r="D62" s="70" t="s">
        <v>35</v>
      </c>
      <c r="E62" s="68" t="s">
        <v>46</v>
      </c>
      <c r="F62" s="73">
        <v>1935</v>
      </c>
      <c r="G62" s="55"/>
      <c r="H62" s="55"/>
      <c r="I62" s="36"/>
      <c r="J62" s="73">
        <v>1935</v>
      </c>
      <c r="K62" s="36"/>
      <c r="L62" s="36"/>
      <c r="M62" s="73">
        <v>1935</v>
      </c>
      <c r="N62" s="32" t="e">
        <v>#REF!</v>
      </c>
      <c r="O62" s="36"/>
    </row>
    <row r="63" spans="1:15">
      <c r="A63" s="57" t="s">
        <v>76</v>
      </c>
      <c r="B63" s="70" t="s">
        <v>19</v>
      </c>
      <c r="C63" s="70" t="s">
        <v>39</v>
      </c>
      <c r="D63" s="70" t="s">
        <v>123</v>
      </c>
      <c r="E63" s="89" t="s">
        <v>124</v>
      </c>
      <c r="F63" s="73">
        <v>1935</v>
      </c>
      <c r="G63" s="36"/>
      <c r="H63" s="36"/>
      <c r="I63" s="36"/>
      <c r="J63" s="73">
        <v>1935</v>
      </c>
      <c r="K63" s="36"/>
      <c r="L63" s="36"/>
      <c r="M63" s="73">
        <v>1935</v>
      </c>
      <c r="N63" s="32" t="e">
        <v>#REF!</v>
      </c>
      <c r="O63" s="36"/>
    </row>
    <row r="64" spans="1:15">
      <c r="A64" s="57" t="s">
        <v>76</v>
      </c>
      <c r="B64" s="70" t="s">
        <v>19</v>
      </c>
      <c r="C64" s="70" t="s">
        <v>40</v>
      </c>
      <c r="D64" s="70" t="s">
        <v>35</v>
      </c>
      <c r="E64" s="76" t="s">
        <v>47</v>
      </c>
      <c r="F64" s="73">
        <f>F65</f>
        <v>108</v>
      </c>
      <c r="G64" s="36"/>
      <c r="H64" s="36"/>
      <c r="I64" s="36"/>
      <c r="J64" s="73">
        <f>J65</f>
        <v>108</v>
      </c>
      <c r="K64" s="36"/>
      <c r="L64" s="36"/>
      <c r="M64" s="73">
        <f>M65</f>
        <v>108</v>
      </c>
      <c r="N64" s="32" t="e">
        <v>#REF!</v>
      </c>
      <c r="O64" s="36"/>
    </row>
    <row r="65" spans="1:15">
      <c r="A65" s="57" t="s">
        <v>76</v>
      </c>
      <c r="B65" s="70" t="s">
        <v>19</v>
      </c>
      <c r="C65" s="70" t="s">
        <v>40</v>
      </c>
      <c r="D65" s="70" t="s">
        <v>123</v>
      </c>
      <c r="E65" s="89" t="s">
        <v>124</v>
      </c>
      <c r="F65" s="73">
        <v>108</v>
      </c>
      <c r="G65" s="36"/>
      <c r="H65" s="36"/>
      <c r="I65" s="36"/>
      <c r="J65" s="73">
        <v>108</v>
      </c>
      <c r="K65" s="36"/>
      <c r="L65" s="36"/>
      <c r="M65" s="73">
        <v>108</v>
      </c>
      <c r="N65" s="32" t="e">
        <v>#REF!</v>
      </c>
      <c r="O65" s="36"/>
    </row>
    <row r="66" spans="1:15">
      <c r="A66" s="57" t="s">
        <v>76</v>
      </c>
      <c r="B66" s="70" t="s">
        <v>19</v>
      </c>
      <c r="C66" s="70" t="s">
        <v>41</v>
      </c>
      <c r="D66" s="70" t="s">
        <v>35</v>
      </c>
      <c r="E66" s="75" t="s">
        <v>48</v>
      </c>
      <c r="F66" s="73">
        <f>F67</f>
        <v>49</v>
      </c>
      <c r="G66" s="55"/>
      <c r="H66" s="55"/>
      <c r="I66" s="36"/>
      <c r="J66" s="73">
        <f>J67</f>
        <v>49</v>
      </c>
      <c r="K66" s="36"/>
      <c r="L66" s="36"/>
      <c r="M66" s="73">
        <f>M67</f>
        <v>49</v>
      </c>
      <c r="N66" s="32" t="e">
        <v>#REF!</v>
      </c>
      <c r="O66" s="36"/>
    </row>
    <row r="67" spans="1:15">
      <c r="A67" s="57" t="s">
        <v>76</v>
      </c>
      <c r="B67" s="70" t="s">
        <v>19</v>
      </c>
      <c r="C67" s="70" t="s">
        <v>41</v>
      </c>
      <c r="D67" s="70" t="s">
        <v>123</v>
      </c>
      <c r="E67" s="89" t="s">
        <v>124</v>
      </c>
      <c r="F67" s="73">
        <v>49</v>
      </c>
      <c r="G67" s="36"/>
      <c r="H67" s="36"/>
      <c r="I67" s="36"/>
      <c r="J67" s="73">
        <v>49</v>
      </c>
      <c r="K67" s="36"/>
      <c r="L67" s="36"/>
      <c r="M67" s="73">
        <v>49</v>
      </c>
      <c r="N67" s="32" t="e">
        <v>#REF!</v>
      </c>
      <c r="O67" s="36"/>
    </row>
    <row r="68" spans="1:15">
      <c r="A68" s="57" t="s">
        <v>76</v>
      </c>
      <c r="B68" s="70" t="s">
        <v>19</v>
      </c>
      <c r="C68" s="70" t="s">
        <v>71</v>
      </c>
      <c r="D68" s="70" t="s">
        <v>35</v>
      </c>
      <c r="E68" s="81" t="s">
        <v>72</v>
      </c>
      <c r="F68" s="73">
        <f>F69</f>
        <v>0</v>
      </c>
      <c r="G68" s="73">
        <f t="shared" ref="G68:M68" si="13">G69</f>
        <v>0</v>
      </c>
      <c r="H68" s="73">
        <f t="shared" si="13"/>
        <v>0</v>
      </c>
      <c r="I68" s="73">
        <f t="shared" si="13"/>
        <v>0</v>
      </c>
      <c r="J68" s="73">
        <f t="shared" si="13"/>
        <v>0</v>
      </c>
      <c r="K68" s="73">
        <f t="shared" si="13"/>
        <v>0</v>
      </c>
      <c r="L68" s="73">
        <f t="shared" si="13"/>
        <v>0</v>
      </c>
      <c r="M68" s="73">
        <f t="shared" si="13"/>
        <v>500</v>
      </c>
      <c r="N68" s="32"/>
      <c r="O68" s="36"/>
    </row>
    <row r="69" spans="1:15">
      <c r="A69" s="57" t="s">
        <v>76</v>
      </c>
      <c r="B69" s="70" t="s">
        <v>19</v>
      </c>
      <c r="C69" s="70" t="s">
        <v>71</v>
      </c>
      <c r="D69" s="70" t="s">
        <v>123</v>
      </c>
      <c r="E69" s="89" t="s">
        <v>124</v>
      </c>
      <c r="F69" s="73"/>
      <c r="G69" s="36"/>
      <c r="H69" s="36"/>
      <c r="I69" s="36"/>
      <c r="J69" s="73"/>
      <c r="K69" s="36"/>
      <c r="L69" s="36"/>
      <c r="M69" s="73">
        <v>500</v>
      </c>
      <c r="N69" s="32"/>
      <c r="O69" s="36"/>
    </row>
    <row r="70" spans="1:15">
      <c r="A70" s="57" t="s">
        <v>76</v>
      </c>
      <c r="B70" s="69" t="s">
        <v>1</v>
      </c>
      <c r="C70" s="69" t="s">
        <v>34</v>
      </c>
      <c r="D70" s="69" t="s">
        <v>35</v>
      </c>
      <c r="E70" s="67" t="s">
        <v>2</v>
      </c>
      <c r="F70" s="80">
        <f>F71+F75+F77</f>
        <v>2365</v>
      </c>
      <c r="G70" s="80">
        <f t="shared" ref="G70:M70" si="14">G71+G75+G77</f>
        <v>0</v>
      </c>
      <c r="H70" s="80">
        <f t="shared" si="14"/>
        <v>0</v>
      </c>
      <c r="I70" s="80">
        <f t="shared" si="14"/>
        <v>0</v>
      </c>
      <c r="J70" s="80">
        <f t="shared" si="14"/>
        <v>0</v>
      </c>
      <c r="K70" s="80">
        <f t="shared" si="14"/>
        <v>0</v>
      </c>
      <c r="L70" s="80">
        <f t="shared" si="14"/>
        <v>0</v>
      </c>
      <c r="M70" s="80">
        <f t="shared" si="14"/>
        <v>0</v>
      </c>
      <c r="N70" s="32" t="e">
        <v>#REF!</v>
      </c>
      <c r="O70" s="36"/>
    </row>
    <row r="71" spans="1:15">
      <c r="A71" s="57" t="s">
        <v>76</v>
      </c>
      <c r="B71" s="70" t="s">
        <v>1</v>
      </c>
      <c r="C71" s="70" t="s">
        <v>73</v>
      </c>
      <c r="D71" s="70" t="s">
        <v>35</v>
      </c>
      <c r="E71" s="72" t="s">
        <v>49</v>
      </c>
      <c r="F71" s="73">
        <f>F72</f>
        <v>1622</v>
      </c>
      <c r="G71" s="36"/>
      <c r="H71" s="36"/>
      <c r="I71" s="36"/>
      <c r="J71" s="73">
        <f>J72</f>
        <v>0</v>
      </c>
      <c r="K71" s="36"/>
      <c r="L71" s="36"/>
      <c r="M71" s="73">
        <f>M72</f>
        <v>0</v>
      </c>
      <c r="N71" s="32" t="e">
        <v>#REF!</v>
      </c>
      <c r="O71" s="36"/>
    </row>
    <row r="72" spans="1:15" ht="35.25" customHeight="1">
      <c r="A72" s="57" t="s">
        <v>76</v>
      </c>
      <c r="B72" s="70" t="s">
        <v>1</v>
      </c>
      <c r="C72" s="70" t="s">
        <v>73</v>
      </c>
      <c r="D72" s="70" t="s">
        <v>128</v>
      </c>
      <c r="E72" s="89" t="s">
        <v>127</v>
      </c>
      <c r="F72" s="73">
        <v>1622</v>
      </c>
      <c r="G72" s="18"/>
      <c r="H72" s="18"/>
      <c r="I72" s="18"/>
      <c r="J72" s="73"/>
      <c r="K72" s="18"/>
      <c r="L72" s="18"/>
      <c r="M72" s="73"/>
    </row>
    <row r="73" spans="1:15" ht="0.75" hidden="1" customHeight="1">
      <c r="A73" s="57" t="s">
        <v>76</v>
      </c>
      <c r="B73" s="70" t="s">
        <v>1</v>
      </c>
      <c r="C73" s="70" t="s">
        <v>74</v>
      </c>
      <c r="D73" s="70" t="s">
        <v>35</v>
      </c>
      <c r="E73" s="82" t="s">
        <v>79</v>
      </c>
      <c r="F73" s="73">
        <f>F74</f>
        <v>0</v>
      </c>
      <c r="G73" s="18"/>
      <c r="H73" s="18"/>
      <c r="I73" s="18"/>
      <c r="J73" s="73">
        <f>J74</f>
        <v>0</v>
      </c>
      <c r="K73" s="18"/>
      <c r="L73" s="18"/>
      <c r="M73" s="73">
        <f>M74</f>
        <v>0</v>
      </c>
    </row>
    <row r="74" spans="1:15" ht="31.5" hidden="1">
      <c r="A74" s="57" t="s">
        <v>76</v>
      </c>
      <c r="B74" s="70" t="s">
        <v>1</v>
      </c>
      <c r="C74" s="70" t="s">
        <v>74</v>
      </c>
      <c r="D74" s="70" t="s">
        <v>75</v>
      </c>
      <c r="E74" s="81" t="s">
        <v>80</v>
      </c>
      <c r="F74" s="73"/>
      <c r="G74" s="18"/>
      <c r="H74" s="18"/>
      <c r="I74" s="18"/>
      <c r="J74" s="73"/>
      <c r="K74" s="18"/>
      <c r="L74" s="18"/>
      <c r="M74" s="73"/>
    </row>
    <row r="75" spans="1:15">
      <c r="A75" s="57" t="s">
        <v>76</v>
      </c>
      <c r="B75" s="70" t="s">
        <v>1</v>
      </c>
      <c r="C75" s="70" t="s">
        <v>77</v>
      </c>
      <c r="D75" s="70" t="s">
        <v>35</v>
      </c>
      <c r="E75" s="81" t="s">
        <v>81</v>
      </c>
      <c r="F75" s="73">
        <f>F76</f>
        <v>704</v>
      </c>
      <c r="G75" s="18"/>
      <c r="H75" s="18"/>
      <c r="I75" s="18"/>
      <c r="J75" s="73">
        <f>J76</f>
        <v>0</v>
      </c>
      <c r="K75" s="18"/>
      <c r="L75" s="18"/>
      <c r="M75" s="73">
        <f>M76</f>
        <v>0</v>
      </c>
    </row>
    <row r="76" spans="1:15" ht="30">
      <c r="A76" s="57" t="s">
        <v>76</v>
      </c>
      <c r="B76" s="70" t="s">
        <v>1</v>
      </c>
      <c r="C76" s="70" t="s">
        <v>77</v>
      </c>
      <c r="D76" s="70" t="s">
        <v>128</v>
      </c>
      <c r="E76" s="89" t="s">
        <v>127</v>
      </c>
      <c r="F76" s="73">
        <v>704</v>
      </c>
      <c r="G76" s="18"/>
      <c r="H76" s="18"/>
      <c r="I76" s="18"/>
      <c r="J76" s="73"/>
      <c r="K76" s="18"/>
      <c r="L76" s="18"/>
      <c r="M76" s="73"/>
    </row>
    <row r="77" spans="1:15" ht="47.25">
      <c r="A77" s="57" t="s">
        <v>76</v>
      </c>
      <c r="B77" s="70" t="s">
        <v>1</v>
      </c>
      <c r="C77" s="70" t="s">
        <v>74</v>
      </c>
      <c r="D77" s="70" t="s">
        <v>35</v>
      </c>
      <c r="E77" s="82" t="s">
        <v>79</v>
      </c>
      <c r="F77" s="73">
        <f>F78</f>
        <v>39</v>
      </c>
      <c r="G77" s="18"/>
      <c r="H77" s="18"/>
      <c r="I77" s="18"/>
      <c r="J77" s="73">
        <f>J78</f>
        <v>0</v>
      </c>
      <c r="K77" s="18"/>
      <c r="L77" s="18"/>
      <c r="M77" s="73">
        <f>M78</f>
        <v>0</v>
      </c>
    </row>
    <row r="78" spans="1:15" ht="30">
      <c r="A78" s="57" t="s">
        <v>76</v>
      </c>
      <c r="B78" s="70" t="s">
        <v>1</v>
      </c>
      <c r="C78" s="70" t="s">
        <v>74</v>
      </c>
      <c r="D78" s="70" t="s">
        <v>128</v>
      </c>
      <c r="E78" s="99" t="s">
        <v>138</v>
      </c>
      <c r="F78" s="73">
        <v>39</v>
      </c>
      <c r="G78" s="18"/>
      <c r="H78" s="18"/>
      <c r="I78" s="18"/>
      <c r="J78" s="73"/>
      <c r="K78" s="18"/>
      <c r="L78" s="18"/>
      <c r="M78" s="73"/>
    </row>
    <row r="79" spans="1:15">
      <c r="A79" s="85" t="s">
        <v>76</v>
      </c>
      <c r="B79" s="69" t="s">
        <v>78</v>
      </c>
      <c r="C79" s="69" t="s">
        <v>34</v>
      </c>
      <c r="D79" s="69" t="s">
        <v>35</v>
      </c>
      <c r="E79" s="83" t="s">
        <v>132</v>
      </c>
      <c r="F79" s="80">
        <f>F80</f>
        <v>322</v>
      </c>
      <c r="G79" s="86"/>
      <c r="H79" s="86"/>
      <c r="I79" s="86"/>
      <c r="J79" s="80">
        <f>J80</f>
        <v>150</v>
      </c>
      <c r="K79" s="86"/>
      <c r="L79" s="86"/>
      <c r="M79" s="80">
        <f>M80</f>
        <v>321.39999999999998</v>
      </c>
    </row>
    <row r="80" spans="1:15" ht="31.5">
      <c r="A80" s="57" t="s">
        <v>76</v>
      </c>
      <c r="B80" s="70" t="s">
        <v>78</v>
      </c>
      <c r="C80" s="70" t="s">
        <v>82</v>
      </c>
      <c r="D80" s="70" t="s">
        <v>35</v>
      </c>
      <c r="E80" s="82" t="s">
        <v>107</v>
      </c>
      <c r="F80" s="73">
        <f>F81</f>
        <v>322</v>
      </c>
      <c r="G80" s="18"/>
      <c r="H80" s="18"/>
      <c r="I80" s="18"/>
      <c r="J80" s="73">
        <f>J81</f>
        <v>150</v>
      </c>
      <c r="K80" s="18"/>
      <c r="L80" s="18"/>
      <c r="M80" s="73">
        <f>M81</f>
        <v>321.39999999999998</v>
      </c>
    </row>
    <row r="81" spans="1:13">
      <c r="A81" s="57" t="s">
        <v>76</v>
      </c>
      <c r="B81" s="70" t="s">
        <v>78</v>
      </c>
      <c r="C81" s="70" t="s">
        <v>82</v>
      </c>
      <c r="D81" s="70" t="s">
        <v>129</v>
      </c>
      <c r="E81" s="89" t="s">
        <v>130</v>
      </c>
      <c r="F81" s="73">
        <v>322</v>
      </c>
      <c r="G81" s="18"/>
      <c r="H81" s="18"/>
      <c r="I81" s="18"/>
      <c r="J81" s="73">
        <v>150</v>
      </c>
      <c r="K81" s="18"/>
      <c r="L81" s="18"/>
      <c r="M81" s="73">
        <v>321.39999999999998</v>
      </c>
    </row>
    <row r="82" spans="1:13">
      <c r="A82" s="85" t="s">
        <v>76</v>
      </c>
      <c r="B82" s="69" t="s">
        <v>83</v>
      </c>
      <c r="C82" s="69" t="s">
        <v>34</v>
      </c>
      <c r="D82" s="69" t="s">
        <v>35</v>
      </c>
      <c r="E82" s="83" t="s">
        <v>85</v>
      </c>
      <c r="F82" s="80">
        <f>F83</f>
        <v>500</v>
      </c>
      <c r="G82" s="80">
        <f t="shared" ref="G82:M82" si="15">G83</f>
        <v>0</v>
      </c>
      <c r="H82" s="80">
        <f t="shared" si="15"/>
        <v>0</v>
      </c>
      <c r="I82" s="80">
        <f t="shared" si="15"/>
        <v>0</v>
      </c>
      <c r="J82" s="80">
        <f t="shared" si="15"/>
        <v>1000</v>
      </c>
      <c r="K82" s="80">
        <f t="shared" si="15"/>
        <v>0</v>
      </c>
      <c r="L82" s="80">
        <f t="shared" si="15"/>
        <v>0</v>
      </c>
      <c r="M82" s="80">
        <f t="shared" si="15"/>
        <v>1000</v>
      </c>
    </row>
    <row r="83" spans="1:13">
      <c r="A83" s="57" t="s">
        <v>76</v>
      </c>
      <c r="B83" s="70" t="s">
        <v>83</v>
      </c>
      <c r="C83" s="70" t="s">
        <v>84</v>
      </c>
      <c r="D83" s="70" t="s">
        <v>35</v>
      </c>
      <c r="E83" s="81" t="s">
        <v>86</v>
      </c>
      <c r="F83" s="73">
        <f>F84</f>
        <v>500</v>
      </c>
      <c r="G83" s="73">
        <f t="shared" ref="G83:M83" si="16">G84</f>
        <v>0</v>
      </c>
      <c r="H83" s="73">
        <f t="shared" si="16"/>
        <v>0</v>
      </c>
      <c r="I83" s="73">
        <f t="shared" si="16"/>
        <v>0</v>
      </c>
      <c r="J83" s="73">
        <f t="shared" si="16"/>
        <v>1000</v>
      </c>
      <c r="K83" s="73">
        <f t="shared" si="16"/>
        <v>0</v>
      </c>
      <c r="L83" s="73">
        <f t="shared" si="16"/>
        <v>0</v>
      </c>
      <c r="M83" s="73">
        <f t="shared" si="16"/>
        <v>1000</v>
      </c>
    </row>
    <row r="84" spans="1:13" ht="30">
      <c r="A84" s="57" t="s">
        <v>76</v>
      </c>
      <c r="B84" s="70" t="s">
        <v>83</v>
      </c>
      <c r="C84" s="70" t="s">
        <v>84</v>
      </c>
      <c r="D84" s="70" t="s">
        <v>128</v>
      </c>
      <c r="E84" s="89" t="s">
        <v>127</v>
      </c>
      <c r="F84" s="73">
        <v>500</v>
      </c>
      <c r="G84" s="18"/>
      <c r="H84" s="18"/>
      <c r="I84" s="18"/>
      <c r="J84" s="73">
        <v>1000</v>
      </c>
      <c r="K84" s="18"/>
      <c r="L84" s="18"/>
      <c r="M84" s="73">
        <v>1000</v>
      </c>
    </row>
    <row r="85" spans="1:13" ht="31.5">
      <c r="A85" s="85" t="s">
        <v>76</v>
      </c>
      <c r="B85" s="69" t="s">
        <v>87</v>
      </c>
      <c r="C85" s="69" t="s">
        <v>34</v>
      </c>
      <c r="D85" s="69" t="s">
        <v>35</v>
      </c>
      <c r="E85" s="83" t="s">
        <v>89</v>
      </c>
      <c r="F85" s="80">
        <f>F86</f>
        <v>140</v>
      </c>
      <c r="G85" s="86"/>
      <c r="H85" s="86"/>
      <c r="I85" s="86"/>
      <c r="J85" s="80"/>
      <c r="K85" s="86"/>
      <c r="L85" s="86"/>
      <c r="M85" s="80"/>
    </row>
    <row r="86" spans="1:13">
      <c r="A86" s="57" t="s">
        <v>76</v>
      </c>
      <c r="B86" s="70" t="s">
        <v>87</v>
      </c>
      <c r="C86" s="70" t="s">
        <v>88</v>
      </c>
      <c r="D86" s="70" t="s">
        <v>35</v>
      </c>
      <c r="E86" s="81" t="s">
        <v>90</v>
      </c>
      <c r="F86" s="73">
        <f>F87</f>
        <v>140</v>
      </c>
      <c r="G86" s="18"/>
      <c r="H86" s="18"/>
      <c r="I86" s="18"/>
      <c r="J86" s="73"/>
      <c r="K86" s="18"/>
      <c r="L86" s="18"/>
      <c r="M86" s="73"/>
    </row>
    <row r="87" spans="1:13">
      <c r="A87" s="57" t="s">
        <v>76</v>
      </c>
      <c r="B87" s="70" t="s">
        <v>87</v>
      </c>
      <c r="C87" s="70" t="s">
        <v>88</v>
      </c>
      <c r="D87" s="70" t="s">
        <v>131</v>
      </c>
      <c r="E87" s="89" t="s">
        <v>91</v>
      </c>
      <c r="F87" s="73">
        <v>140</v>
      </c>
      <c r="G87" s="18"/>
      <c r="H87" s="18"/>
      <c r="I87" s="18"/>
      <c r="J87" s="73"/>
      <c r="K87" s="18"/>
      <c r="L87" s="18"/>
      <c r="M87" s="73"/>
    </row>
  </sheetData>
  <mergeCells count="8">
    <mergeCell ref="F14:I15"/>
    <mergeCell ref="A7:M7"/>
    <mergeCell ref="A9:O9"/>
    <mergeCell ref="J14:M14"/>
    <mergeCell ref="A10:O10"/>
    <mergeCell ref="A11:O11"/>
    <mergeCell ref="E14:E15"/>
    <mergeCell ref="A14:D14"/>
  </mergeCells>
  <phoneticPr fontId="1" type="noConversion"/>
  <pageMargins left="0.78740157480314965" right="0" top="0.39370078740157483" bottom="0" header="0.51181102362204722" footer="0.51181102362204722"/>
  <pageSetup paperSize="9" scale="85" orientation="landscape" r:id="rId1"/>
  <headerFooter alignWithMargins="0">
    <oddHeader>&amp;R&amp;"Times New Roman,обычный"&amp;13&amp;P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F48"/>
  <sheetViews>
    <sheetView workbookViewId="0">
      <selection activeCell="C30" sqref="C30"/>
    </sheetView>
  </sheetViews>
  <sheetFormatPr defaultRowHeight="18.95" customHeight="1"/>
  <cols>
    <col min="1" max="1" width="54.42578125" style="4" customWidth="1"/>
    <col min="2" max="4" width="20.7109375" style="5" customWidth="1"/>
    <col min="5" max="5" width="8.85546875" style="6" customWidth="1"/>
    <col min="6" max="16384" width="9.140625" style="5"/>
  </cols>
  <sheetData>
    <row r="1" spans="1:5" s="1" customFormat="1" ht="18.95" customHeight="1">
      <c r="A1" s="4"/>
      <c r="C1" s="20" t="s">
        <v>51</v>
      </c>
      <c r="D1" s="18"/>
      <c r="E1" s="18"/>
    </row>
    <row r="2" spans="1:5" s="1" customFormat="1" ht="18.95" customHeight="1">
      <c r="A2" s="4"/>
      <c r="C2" s="18" t="s">
        <v>92</v>
      </c>
      <c r="D2" s="18"/>
      <c r="E2" s="18"/>
    </row>
    <row r="3" spans="1:5" s="1" customFormat="1" ht="18.95" customHeight="1">
      <c r="A3" s="4"/>
      <c r="C3" s="18" t="s">
        <v>20</v>
      </c>
      <c r="D3" s="18"/>
      <c r="E3" s="18"/>
    </row>
    <row r="4" spans="1:5" s="1" customFormat="1" ht="18.95" customHeight="1">
      <c r="A4" s="4"/>
      <c r="C4" s="18" t="s">
        <v>53</v>
      </c>
      <c r="D4" s="18"/>
      <c r="E4" s="18"/>
    </row>
    <row r="5" spans="1:5" s="1" customFormat="1" ht="18.95" customHeight="1">
      <c r="A5" s="4"/>
      <c r="C5" s="18" t="s">
        <v>119</v>
      </c>
      <c r="D5" s="18"/>
      <c r="E5" s="18"/>
    </row>
    <row r="6" spans="1:5" s="1" customFormat="1" ht="18.95" customHeight="1">
      <c r="A6" s="4"/>
      <c r="B6" s="50"/>
      <c r="C6" s="50"/>
      <c r="D6" s="50"/>
      <c r="E6" s="2"/>
    </row>
    <row r="7" spans="1:5" s="25" customFormat="1" ht="21" customHeight="1">
      <c r="A7" s="116" t="s">
        <v>9</v>
      </c>
      <c r="B7" s="116"/>
      <c r="C7" s="116"/>
      <c r="D7" s="116"/>
      <c r="E7" s="24"/>
    </row>
    <row r="8" spans="1:5" s="1" customFormat="1" ht="16.5" customHeight="1">
      <c r="A8" s="117" t="s">
        <v>115</v>
      </c>
      <c r="B8" s="117"/>
      <c r="C8" s="117"/>
      <c r="D8" s="117"/>
      <c r="E8" s="2"/>
    </row>
    <row r="9" spans="1:5" s="1" customFormat="1" ht="16.5" customHeight="1">
      <c r="A9" s="117" t="s">
        <v>116</v>
      </c>
      <c r="B9" s="117"/>
      <c r="C9" s="117"/>
      <c r="D9" s="117"/>
      <c r="E9" s="2"/>
    </row>
    <row r="10" spans="1:5" s="1" customFormat="1" ht="16.5" customHeight="1">
      <c r="A10" s="51"/>
      <c r="B10" s="51"/>
      <c r="C10" s="51"/>
      <c r="D10" s="51"/>
      <c r="E10" s="2"/>
    </row>
    <row r="11" spans="1:5" ht="13.5" customHeight="1">
      <c r="C11" s="115" t="s">
        <v>7</v>
      </c>
      <c r="D11" s="115"/>
    </row>
    <row r="12" spans="1:5" ht="5.25" hidden="1" customHeight="1">
      <c r="C12" s="19"/>
      <c r="D12" s="19"/>
    </row>
    <row r="13" spans="1:5" s="22" customFormat="1" ht="18.95" customHeight="1">
      <c r="A13" s="118" t="s">
        <v>18</v>
      </c>
      <c r="B13" s="124" t="s">
        <v>22</v>
      </c>
      <c r="C13" s="121" t="s">
        <v>8</v>
      </c>
      <c r="D13" s="122"/>
      <c r="E13" s="21"/>
    </row>
    <row r="14" spans="1:5" s="22" customFormat="1" ht="18.95" customHeight="1">
      <c r="A14" s="119"/>
      <c r="B14" s="125"/>
      <c r="C14" s="118" t="s">
        <v>23</v>
      </c>
      <c r="D14" s="118" t="s">
        <v>109</v>
      </c>
      <c r="E14" s="21"/>
    </row>
    <row r="15" spans="1:5" s="22" customFormat="1" ht="3" customHeight="1">
      <c r="A15" s="59"/>
      <c r="B15" s="126"/>
      <c r="C15" s="123"/>
      <c r="D15" s="123"/>
      <c r="E15" s="21"/>
    </row>
    <row r="16" spans="1:5" s="22" customFormat="1" ht="15.75" customHeight="1">
      <c r="A16" s="23">
        <v>1</v>
      </c>
      <c r="B16" s="7">
        <v>3</v>
      </c>
      <c r="C16" s="7">
        <v>4</v>
      </c>
      <c r="D16" s="8">
        <v>5</v>
      </c>
      <c r="E16" s="21"/>
    </row>
    <row r="17" spans="1:6" s="4" customFormat="1" ht="15.75" customHeight="1">
      <c r="A17" s="9" t="s">
        <v>10</v>
      </c>
      <c r="B17" s="60">
        <f>B18+B19</f>
        <v>28590.2</v>
      </c>
      <c r="C17" s="60">
        <f>C18+C19</f>
        <v>28863.1</v>
      </c>
      <c r="D17" s="60">
        <f>D18+D19</f>
        <v>29965.1</v>
      </c>
      <c r="E17" s="3"/>
    </row>
    <row r="18" spans="1:6" s="4" customFormat="1" ht="16.5" customHeight="1">
      <c r="A18" s="26" t="s">
        <v>16</v>
      </c>
      <c r="B18" s="62">
        <v>21149.200000000001</v>
      </c>
      <c r="C18" s="61">
        <v>21883</v>
      </c>
      <c r="D18" s="61">
        <v>22985</v>
      </c>
      <c r="E18" s="3"/>
    </row>
    <row r="19" spans="1:6" s="4" customFormat="1" ht="16.5" customHeight="1">
      <c r="A19" s="10" t="s">
        <v>17</v>
      </c>
      <c r="B19" s="62">
        <v>7441</v>
      </c>
      <c r="C19" s="63">
        <v>6980.1</v>
      </c>
      <c r="D19" s="64">
        <v>6980.1</v>
      </c>
      <c r="E19" s="3"/>
    </row>
    <row r="20" spans="1:6" s="4" customFormat="1" ht="6.75" customHeight="1">
      <c r="B20" s="62"/>
      <c r="C20" s="60"/>
      <c r="D20" s="62"/>
      <c r="E20" s="3"/>
    </row>
    <row r="21" spans="1:6" s="4" customFormat="1" ht="17.25" customHeight="1">
      <c r="A21" s="4" t="s">
        <v>11</v>
      </c>
      <c r="B21" s="64">
        <f>B23+B24+B26+B27+B28+B29+B30+B25</f>
        <v>29590.2</v>
      </c>
      <c r="C21" s="64">
        <f t="shared" ref="C21:D21" si="0">C23+C24+C26+C27+C28+C29+C30+C25</f>
        <v>28863.100000000002</v>
      </c>
      <c r="D21" s="64">
        <f t="shared" si="0"/>
        <v>29965.100000000002</v>
      </c>
      <c r="E21" s="3"/>
    </row>
    <row r="22" spans="1:6" s="4" customFormat="1" ht="8.25" customHeight="1">
      <c r="B22" s="64"/>
      <c r="C22" s="60"/>
      <c r="D22" s="64"/>
      <c r="E22" s="3"/>
    </row>
    <row r="23" spans="1:6" s="12" customFormat="1" ht="17.25" customHeight="1">
      <c r="A23" s="14" t="s">
        <v>4</v>
      </c>
      <c r="B23" s="95">
        <v>4077.3</v>
      </c>
      <c r="C23" s="32">
        <v>4664.2</v>
      </c>
      <c r="D23" s="32">
        <v>5094.8</v>
      </c>
      <c r="E23" s="36"/>
      <c r="F23" s="36"/>
    </row>
    <row r="24" spans="1:6" s="12" customFormat="1" ht="19.5" customHeight="1">
      <c r="A24" s="15" t="s">
        <v>5</v>
      </c>
      <c r="B24" s="65"/>
      <c r="C24" s="32"/>
      <c r="D24" s="32"/>
      <c r="E24" s="36"/>
      <c r="F24" s="36"/>
    </row>
    <row r="25" spans="1:6" s="12" customFormat="1" ht="19.5" customHeight="1">
      <c r="A25" s="15" t="s">
        <v>93</v>
      </c>
      <c r="B25" s="65">
        <v>1453.9</v>
      </c>
      <c r="C25" s="32">
        <v>2316.9</v>
      </c>
      <c r="D25" s="32">
        <v>2316.9</v>
      </c>
      <c r="E25" s="36"/>
      <c r="F25" s="36"/>
    </row>
    <row r="26" spans="1:6" s="20" customFormat="1" ht="18.75" customHeight="1">
      <c r="A26" s="15" t="s">
        <v>6</v>
      </c>
      <c r="B26" s="96">
        <v>20732</v>
      </c>
      <c r="C26" s="32">
        <v>20732</v>
      </c>
      <c r="D26" s="32">
        <v>21232</v>
      </c>
      <c r="E26" s="36"/>
      <c r="F26" s="36"/>
    </row>
    <row r="27" spans="1:6" s="20" customFormat="1" ht="21" customHeight="1">
      <c r="A27" s="15" t="s">
        <v>21</v>
      </c>
      <c r="B27" s="96">
        <v>2365</v>
      </c>
      <c r="C27" s="65"/>
      <c r="D27" s="65"/>
      <c r="E27" s="55"/>
      <c r="F27" s="58"/>
    </row>
    <row r="28" spans="1:6" s="20" customFormat="1" ht="21" customHeight="1">
      <c r="A28" s="15" t="s">
        <v>60</v>
      </c>
      <c r="B28" s="96">
        <v>322</v>
      </c>
      <c r="C28" s="96">
        <v>150</v>
      </c>
      <c r="D28" s="65">
        <v>321.39999999999998</v>
      </c>
      <c r="E28" s="55"/>
      <c r="F28" s="58"/>
    </row>
    <row r="29" spans="1:6" s="20" customFormat="1" ht="21" customHeight="1">
      <c r="A29" s="15" t="s">
        <v>61</v>
      </c>
      <c r="B29" s="96">
        <v>500</v>
      </c>
      <c r="C29" s="96">
        <v>1000</v>
      </c>
      <c r="D29" s="96">
        <v>1000</v>
      </c>
      <c r="E29" s="55"/>
      <c r="F29" s="58"/>
    </row>
    <row r="30" spans="1:6" s="20" customFormat="1" ht="34.5" customHeight="1">
      <c r="A30" s="81" t="s">
        <v>62</v>
      </c>
      <c r="B30" s="96">
        <v>140</v>
      </c>
      <c r="C30" s="65"/>
      <c r="D30" s="65"/>
      <c r="E30" s="55"/>
      <c r="F30" s="58"/>
    </row>
    <row r="31" spans="1:6" s="11" customFormat="1" ht="15.75" customHeight="1">
      <c r="A31" s="92" t="s">
        <v>14</v>
      </c>
      <c r="B31" s="93">
        <f>B17-B21</f>
        <v>-1000</v>
      </c>
      <c r="C31" s="93">
        <f>C17-C21</f>
        <v>0</v>
      </c>
      <c r="D31" s="93">
        <f>D17-D21</f>
        <v>0</v>
      </c>
      <c r="E31" s="13"/>
    </row>
    <row r="32" spans="1:6" s="11" customFormat="1" ht="13.5" customHeight="1">
      <c r="A32" s="92"/>
      <c r="B32" s="93"/>
      <c r="C32" s="93"/>
      <c r="D32" s="93"/>
      <c r="E32" s="13"/>
    </row>
    <row r="33" spans="1:5" s="11" customFormat="1" ht="18.95" customHeight="1">
      <c r="A33" s="92" t="s">
        <v>0</v>
      </c>
      <c r="B33" s="94">
        <v>0</v>
      </c>
      <c r="C33" s="94">
        <v>1000</v>
      </c>
      <c r="D33" s="94">
        <v>0</v>
      </c>
      <c r="E33" s="13"/>
    </row>
    <row r="34" spans="1:5" s="11" customFormat="1" ht="13.5" customHeight="1">
      <c r="A34" s="16"/>
      <c r="E34" s="13"/>
    </row>
    <row r="35" spans="1:5" s="11" customFormat="1" ht="43.5" customHeight="1">
      <c r="E35" s="13"/>
    </row>
    <row r="36" spans="1:5" s="11" customFormat="1" ht="12" customHeight="1">
      <c r="A36" s="120"/>
      <c r="B36" s="120"/>
      <c r="C36" s="120"/>
      <c r="D36" s="120"/>
      <c r="E36" s="13"/>
    </row>
    <row r="37" spans="1:5" s="11" customFormat="1" ht="18.95" customHeight="1">
      <c r="E37" s="13"/>
    </row>
    <row r="38" spans="1:5" s="11" customFormat="1" ht="18.95" customHeight="1">
      <c r="E38" s="13"/>
    </row>
    <row r="39" spans="1:5" s="11" customFormat="1" ht="18.95" customHeight="1">
      <c r="E39" s="13"/>
    </row>
    <row r="40" spans="1:5" s="11" customFormat="1" ht="18.95" customHeight="1">
      <c r="E40" s="13"/>
    </row>
    <row r="41" spans="1:5" s="11" customFormat="1" ht="18.95" customHeight="1">
      <c r="E41" s="13"/>
    </row>
    <row r="42" spans="1:5" s="11" customFormat="1" ht="18.95" customHeight="1">
      <c r="E42" s="13"/>
    </row>
    <row r="43" spans="1:5" s="11" customFormat="1" ht="18.95" customHeight="1">
      <c r="E43" s="13"/>
    </row>
    <row r="44" spans="1:5" s="11" customFormat="1" ht="18.95" customHeight="1">
      <c r="E44" s="13"/>
    </row>
    <row r="45" spans="1:5" s="11" customFormat="1" ht="18.95" customHeight="1">
      <c r="E45" s="13"/>
    </row>
    <row r="46" spans="1:5" s="11" customFormat="1" ht="18.95" customHeight="1">
      <c r="E46" s="13"/>
    </row>
    <row r="47" spans="1:5" s="11" customFormat="1" ht="18.95" customHeight="1">
      <c r="E47" s="13"/>
    </row>
    <row r="48" spans="1:5" s="11" customFormat="1" ht="18.95" customHeight="1">
      <c r="E48" s="13"/>
    </row>
  </sheetData>
  <mergeCells count="10">
    <mergeCell ref="C11:D11"/>
    <mergeCell ref="A7:D7"/>
    <mergeCell ref="A8:D8"/>
    <mergeCell ref="A13:A14"/>
    <mergeCell ref="A36:D36"/>
    <mergeCell ref="C13:D13"/>
    <mergeCell ref="C14:C15"/>
    <mergeCell ref="D14:D15"/>
    <mergeCell ref="B13:B15"/>
    <mergeCell ref="A9:D9"/>
  </mergeCells>
  <phoneticPr fontId="1" type="noConversion"/>
  <printOptions horizontalCentered="1" verticalCentered="1"/>
  <pageMargins left="0.19685039370078741" right="0" top="0" bottom="0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прилож2</vt:lpstr>
      <vt:lpstr>прилож1</vt:lpstr>
      <vt:lpstr>прилож2!Заголовки_для_печати</vt:lpstr>
      <vt:lpstr>прилож1!Область_печати</vt:lpstr>
    </vt:vector>
  </TitlesOfParts>
  <Company>MF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cp:lastPrinted>2014-11-14T05:59:56Z</cp:lastPrinted>
  <dcterms:created xsi:type="dcterms:W3CDTF">2005-02-11T12:32:57Z</dcterms:created>
  <dcterms:modified xsi:type="dcterms:W3CDTF">2014-11-14T06:02:28Z</dcterms:modified>
</cp:coreProperties>
</file>